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30" windowWidth="11820" windowHeight="6540"/>
  </bookViews>
  <sheets>
    <sheet name="Доходы" sheetId="1" r:id="rId1"/>
  </sheets>
  <definedNames>
    <definedName name="_xlnm.Print_Titles" localSheetId="0">Доходы!$8:$8</definedName>
  </definedNames>
  <calcPr calcId="124519"/>
</workbook>
</file>

<file path=xl/calcChain.xml><?xml version="1.0" encoding="utf-8"?>
<calcChain xmlns="http://schemas.openxmlformats.org/spreadsheetml/2006/main">
  <c r="C64" i="1"/>
  <c r="C49"/>
  <c r="C50"/>
  <c r="D11" l="1"/>
  <c r="C39"/>
  <c r="E23"/>
  <c r="D23"/>
  <c r="C23"/>
  <c r="D26" l="1"/>
  <c r="D25" s="1"/>
  <c r="D10"/>
  <c r="C33"/>
  <c r="E11"/>
  <c r="E10" s="1"/>
  <c r="C11"/>
  <c r="D18"/>
  <c r="C18"/>
  <c r="E18"/>
  <c r="E26"/>
  <c r="E25" s="1"/>
  <c r="E33"/>
  <c r="D33"/>
  <c r="C29"/>
  <c r="E29"/>
  <c r="D29"/>
  <c r="E39"/>
  <c r="E38" s="1"/>
  <c r="D39"/>
  <c r="D38" s="1"/>
  <c r="E45"/>
  <c r="E42" s="1"/>
  <c r="D45"/>
  <c r="D42" s="1"/>
  <c r="E50"/>
  <c r="E49" s="1"/>
  <c r="D50"/>
  <c r="D49" s="1"/>
  <c r="E36"/>
  <c r="D36"/>
  <c r="E13"/>
  <c r="D13"/>
  <c r="E28" l="1"/>
  <c r="E9" s="1"/>
  <c r="D28"/>
  <c r="D9" s="1"/>
  <c r="C45"/>
  <c r="C13"/>
  <c r="E64" l="1"/>
  <c r="D64"/>
  <c r="C28"/>
  <c r="C43" l="1"/>
  <c r="C42" l="1"/>
  <c r="C10" l="1"/>
  <c r="C26"/>
  <c r="C25" s="1"/>
  <c r="C36"/>
  <c r="C38"/>
  <c r="C9" l="1"/>
</calcChain>
</file>

<file path=xl/sharedStrings.xml><?xml version="1.0" encoding="utf-8"?>
<sst xmlns="http://schemas.openxmlformats.org/spreadsheetml/2006/main" count="120" uniqueCount="118">
  <si>
    <t>Налоги на прибыль, доходы</t>
  </si>
  <si>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</si>
  <si>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</si>
  <si>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</si>
  <si>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</si>
  <si>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</si>
  <si>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Коды бюджетной  классификации РФ</t>
  </si>
  <si>
    <t>Штрафы, санкции, возмещение ущерба</t>
  </si>
  <si>
    <t>Доходы от продажи материальных и нематериальных активов</t>
  </si>
  <si>
    <t>ВСЕГО ДОХОДОВ:</t>
  </si>
  <si>
    <t>Безвозмездные поступления от других бюджетов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</si>
  <si>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 </t>
  </si>
  <si>
    <t>Единый сельскохозяйственный налог</t>
  </si>
  <si>
    <t>Доходы, получаемые в виде арендной платы 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</si>
  <si>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(тыс. рублей)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</si>
  <si>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</si>
  <si>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</si>
  <si>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, в том числе:</t>
  </si>
  <si>
    <t>Доходы от реализации имущества, находящегося в государственной и муниципальной собственности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</si>
  <si>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БЕЗВОЗМЕЗДНЫЕ ПОСТУПЛЕНИЯ </t>
  </si>
  <si>
    <t>Налог, взимаемый в связи с применением упрощенной системы налогообложения</t>
  </si>
  <si>
    <t>Субвенции местным бюджетам на проведение ремонта жилых помещений, собственниками которых являются дети - сироты и дети, оставшиеся без попечения родителей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</si>
  <si>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</si>
  <si>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</si>
  <si>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</si>
  <si>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</si>
  <si>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Государственная пошлина</t>
  </si>
  <si>
    <t xml:space="preserve">Приложение 1 </t>
  </si>
  <si>
    <t>к пояснительной записке</t>
  </si>
  <si>
    <t>Субвенции местным бюджетам на осуществление переданных отдельных государственных полномочий по регистрации коллективных договоров</t>
  </si>
  <si>
    <t>Налоги на товары (работы, услуги), реализуемые на территории Российской Федерации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</si>
  <si>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- плата за наем муниципального жилья</t>
  </si>
  <si>
    <t>901 2 02 03024 05 0000 151</t>
  </si>
  <si>
    <t>902  2 02 03024 05 0000 151</t>
  </si>
  <si>
    <t>992 2 02 03015 05 0000 151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</si>
  <si>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</si>
  <si>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901 2 02 03020 05 0000 151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</si>
  <si>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</si>
  <si>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на 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</si>
  <si>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Субвенции местным бюджетам на 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</si>
  <si>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</si>
  <si>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</si>
  <si>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</si>
  <si>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901 2 02 03007 05 0000 151</t>
  </si>
  <si>
    <t>Субвенция по составлению списков кандидатов в присяжные заседатели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</si>
  <si>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</si>
  <si>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- плата по договору на установку и эксплуатацию рекламной конструкции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</si>
  <si>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</si>
  <si>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</si>
  <si>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</si>
  <si>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</si>
  <si>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Наименование доходов</t>
  </si>
  <si>
    <t xml:space="preserve"> 1 00 00000 00 0000 000</t>
  </si>
  <si>
    <t xml:space="preserve"> 1 01 00000 00 0000 000</t>
  </si>
  <si>
    <t xml:space="preserve"> 1 01 02000 01 0000 110</t>
  </si>
  <si>
    <t xml:space="preserve"> 1 01 02010 01 0000 110</t>
  </si>
  <si>
    <t xml:space="preserve"> 1 03 00000 00 0000 000</t>
  </si>
  <si>
    <t xml:space="preserve"> 1 03 02230 01 0000 110</t>
  </si>
  <si>
    <t xml:space="preserve"> 1 03 02240 01 0000 110</t>
  </si>
  <si>
    <t xml:space="preserve"> 1 03 02250 01 0000 110</t>
  </si>
  <si>
    <t xml:space="preserve"> 1 03 02260 01 0000 110</t>
  </si>
  <si>
    <t xml:space="preserve"> 1 05 00000 00 0000 000</t>
  </si>
  <si>
    <t xml:space="preserve"> 1 05 01000 00 0000 110</t>
  </si>
  <si>
    <t xml:space="preserve"> 1 05 03000 01 0000 110</t>
  </si>
  <si>
    <t xml:space="preserve"> 1 08 00000 00 0000 000</t>
  </si>
  <si>
    <t xml:space="preserve"> 1 08 03000 01 0000 110 </t>
  </si>
  <si>
    <t xml:space="preserve"> 1 08 03010 01 0000 110 </t>
  </si>
  <si>
    <t xml:space="preserve"> 1 11 00000 00 0000 000</t>
  </si>
  <si>
    <t xml:space="preserve"> 1 11 05000 00 0000 120</t>
  </si>
  <si>
    <t xml:space="preserve"> 111 05010 00 0000 120</t>
  </si>
  <si>
    <t xml:space="preserve"> 111 05025 05 0000 120</t>
  </si>
  <si>
    <t xml:space="preserve"> 1 11 05075 05 0000 120</t>
  </si>
  <si>
    <t xml:space="preserve"> 1 11 09000 00 0000 120</t>
  </si>
  <si>
    <t xml:space="preserve"> 1 11 09045 05 0005 120</t>
  </si>
  <si>
    <t xml:space="preserve"> 1 11 09045 05 0006 120</t>
  </si>
  <si>
    <t xml:space="preserve"> 1 12 00000 00 0000 000</t>
  </si>
  <si>
    <t xml:space="preserve"> 1 12 01000 01 0000 120</t>
  </si>
  <si>
    <t xml:space="preserve"> 1 13 00000 00 0000 000</t>
  </si>
  <si>
    <t xml:space="preserve"> 1 13 01000 00 0000 130</t>
  </si>
  <si>
    <t xml:space="preserve"> 1 13 01995 05 0000 130</t>
  </si>
  <si>
    <t xml:space="preserve"> 1 14 00000 00 0000 000</t>
  </si>
  <si>
    <t xml:space="preserve"> 1 14 02000 00 0000 000</t>
  </si>
  <si>
    <t xml:space="preserve"> 1 14 02053 05 0000 410</t>
  </si>
  <si>
    <t xml:space="preserve"> 1 14 06000 00 0000 430</t>
  </si>
  <si>
    <t xml:space="preserve"> 1 16 00000 00 0000 000</t>
  </si>
  <si>
    <t xml:space="preserve"> 1 14 06025 05 0000 430</t>
  </si>
  <si>
    <t xml:space="preserve"> 2 00 00000 00 0000 000</t>
  </si>
  <si>
    <t xml:space="preserve"> 2 02 00000 00 0000 000</t>
  </si>
  <si>
    <t>Иные межбюджетные трансферты</t>
  </si>
  <si>
    <t>Субсидии бюджетам бюджетной системы Российской Федерации (межбюджетные субсидии)</t>
  </si>
  <si>
    <t>2 19 00000 00 0000 000</t>
  </si>
  <si>
    <t xml:space="preserve"> 1 13 02995 05 0000 130</t>
  </si>
  <si>
    <t>Прочие доходы от компенсации затрат бюджетов муниципальных районов</t>
  </si>
  <si>
    <t xml:space="preserve"> 1 05 04000 01 0000 110</t>
  </si>
  <si>
    <t>Налог, взимаемый в связи с применением патентной системы налогообложения</t>
  </si>
  <si>
    <t>2 02 40000 00 0000 150</t>
  </si>
  <si>
    <t xml:space="preserve"> 2 02 30000 00 0000 150</t>
  </si>
  <si>
    <t xml:space="preserve"> 2 02 20000 00 0000 150</t>
  </si>
  <si>
    <t xml:space="preserve"> 2 02 10000 00 0000 150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</si>
  <si>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</si>
  <si>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</si>
  <si>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Возврат остатков субсидий, субвенций и иных межбюджетных трасфертов, имеющих целевое назначение, прошлых лет</t>
  </si>
  <si>
    <t xml:space="preserve"> 1 14 06013 13 0000 430</t>
  </si>
  <si>
    <t>Доходы от продажи земельных участков,  государственная  собственность на которые не разграничена и которые расположены в границах городских поселений</t>
  </si>
  <si>
    <t>2 18 00000 00 0000 000</t>
  </si>
  <si>
    <t>Доходы бюджетов бюджетной системы Российской Федерации от возврата остатковсубсидий, субвенций и иных межбюджетных трансфертов, имеющих целевое назначение прошлых лет</t>
  </si>
  <si>
    <t>Прогноз 2025</t>
  </si>
  <si>
    <t>Прогноз 2026</t>
  </si>
  <si>
    <t>Прогноз 2027</t>
  </si>
  <si>
    <t>Единый налог на вмененный доход для отдельных видов деятельности</t>
  </si>
  <si>
    <t xml:space="preserve"> 1 05 02000 02 0000 110</t>
  </si>
  <si>
    <t>Налоги, сборы и регулярные платежи за пользование природными ресурсами</t>
  </si>
  <si>
    <t>Налог на добычу полезных ископаемых</t>
  </si>
  <si>
    <t xml:space="preserve"> 1 07 00000 00 0000 000</t>
  </si>
  <si>
    <t xml:space="preserve"> 1 07 01000 01 0000 110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</si>
  <si>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</si>
  <si>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Доходы от оказания платных услуг и компенсации затрат государства</t>
  </si>
  <si>
    <t xml:space="preserve">               Иформация о доходах бюджета МО «Колпашевский район»                                                                                на 2025 год и плановый период 2026 и 2027 годов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</si>
</sst>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?"/>
  </numFmts>
  <fonts count="12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i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Times New Roman CYR"/>
      <family val="1"/>
      <charset val="204"/>
    </font>
    <font>
      <b/>
      <sz val="14"/>
      <name val="Arial Cyr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6" fillId="0" borderId="0" xfId="0" applyFont="1"/>
    <xf numFmtId="0" fontId="3" fillId="0" borderId="0" xfId="0" applyFont="1"/>
    <xf numFmtId="0" fontId="8" fillId="0" borderId="0" xfId="0" applyFont="1"/>
    <xf numFmtId="0" fontId="4" fillId="0" borderId="1" xfId="0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/>
    <xf numFmtId="165" fontId="5" fillId="0" borderId="1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2" fillId="0" borderId="2" xfId="0" applyNumberFormat="1" applyFont="1" applyFill="1" applyBorder="1" applyAlignment="1"/>
    <xf numFmtId="0" fontId="5" fillId="0" borderId="0" xfId="0" applyFont="1" applyFill="1"/>
    <xf numFmtId="3" fontId="5" fillId="0" borderId="0" xfId="0" applyNumberFormat="1" applyFont="1" applyFill="1"/>
    <xf numFmtId="0" fontId="11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justify" vertical="top" wrapText="1"/>
    </xf>
    <xf numFmtId="165" fontId="10" fillId="0" borderId="1" xfId="0" applyNumberFormat="1" applyFont="1" applyFill="1" applyBorder="1"/>
    <xf numFmtId="0" fontId="5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/>
    </xf>
    <xf numFmtId="1" fontId="2" fillId="2" borderId="1" xfId="0" applyNumberFormat="1" applyFont="1" applyFill="1" applyBorder="1" applyAlignment="1">
      <alignment horizontal="center" vertical="top"/>
    </xf>
    <xf numFmtId="1" fontId="5" fillId="2" borderId="1" xfId="0" applyNumberFormat="1" applyFont="1" applyFill="1" applyBorder="1" applyAlignment="1">
      <alignment horizontal="center" vertical="top"/>
    </xf>
    <xf numFmtId="1" fontId="10" fillId="2" borderId="1" xfId="0" applyNumberFormat="1" applyFont="1" applyFill="1" applyBorder="1" applyAlignment="1">
      <alignment horizontal="center" vertical="top"/>
    </xf>
    <xf numFmtId="1" fontId="2" fillId="2" borderId="2" xfId="0" applyNumberFormat="1" applyFont="1" applyFill="1" applyBorder="1" applyAlignment="1">
      <alignment horizontal="center" vertical="top"/>
    </xf>
    <xf numFmtId="1" fontId="11" fillId="2" borderId="1" xfId="0" applyNumberFormat="1" applyFont="1" applyFill="1" applyBorder="1" applyAlignment="1">
      <alignment horizontal="center" vertical="top"/>
    </xf>
    <xf numFmtId="1" fontId="9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top" wrapText="1"/>
    </xf>
    <xf numFmtId="1" fontId="9" fillId="2" borderId="1" xfId="0" applyNumberFormat="1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0" fontId="2" fillId="2" borderId="2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top"/>
    </xf>
    <xf numFmtId="0" fontId="9" fillId="2" borderId="1" xfId="0" applyNumberFormat="1" applyFont="1" applyFill="1" applyBorder="1" applyAlignment="1">
      <alignment horizontal="justify" vertical="top" wrapText="1"/>
    </xf>
    <xf numFmtId="0" fontId="9" fillId="0" borderId="1" xfId="0" applyNumberFormat="1" applyFont="1" applyBorder="1" applyAlignment="1">
      <alignment horizontal="justify" vertical="center" wrapText="1"/>
    </xf>
    <xf numFmtId="166" fontId="9" fillId="0" borderId="1" xfId="0" applyNumberFormat="1" applyFont="1" applyBorder="1" applyAlignment="1">
      <alignment horizontal="justify" vertical="center" wrapText="1"/>
    </xf>
    <xf numFmtId="0" fontId="11" fillId="2" borderId="1" xfId="0" applyNumberFormat="1" applyFont="1" applyFill="1" applyBorder="1" applyAlignment="1">
      <alignment horizontal="justify" vertical="top" wrapText="1"/>
    </xf>
    <xf numFmtId="165" fontId="5" fillId="2" borderId="2" xfId="0" applyNumberFormat="1" applyFont="1" applyFill="1" applyBorder="1" applyAlignment="1"/>
    <xf numFmtId="165" fontId="11" fillId="0" borderId="1" xfId="0" applyNumberFormat="1" applyFont="1" applyFill="1" applyBorder="1" applyAlignment="1"/>
    <xf numFmtId="165" fontId="2" fillId="0" borderId="1" xfId="0" applyNumberFormat="1" applyFont="1" applyFill="1" applyBorder="1" applyAlignment="1">
      <alignment horizontal="right"/>
    </xf>
    <xf numFmtId="165" fontId="11" fillId="2" borderId="1" xfId="1" applyNumberFormat="1" applyFont="1" applyFill="1" applyBorder="1" applyAlignment="1">
      <alignment horizontal="right"/>
    </xf>
    <xf numFmtId="165" fontId="11" fillId="2" borderId="1" xfId="1" applyNumberFormat="1" applyFont="1" applyFill="1" applyBorder="1" applyAlignment="1"/>
    <xf numFmtId="165" fontId="11" fillId="0" borderId="1" xfId="0" applyNumberFormat="1" applyFont="1" applyBorder="1"/>
    <xf numFmtId="165" fontId="9" fillId="2" borderId="1" xfId="1" applyNumberFormat="1" applyFont="1" applyFill="1" applyBorder="1" applyAlignment="1"/>
    <xf numFmtId="165" fontId="9" fillId="0" borderId="1" xfId="0" applyNumberFormat="1" applyFont="1" applyBorder="1"/>
    <xf numFmtId="165" fontId="5" fillId="0" borderId="1" xfId="0" applyNumberFormat="1" applyFont="1" applyFill="1" applyBorder="1" applyAlignment="1">
      <alignment horizontal="right"/>
    </xf>
    <xf numFmtId="165" fontId="10" fillId="2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right" vertical="center"/>
    </xf>
    <xf numFmtId="0" fontId="5" fillId="0" borderId="4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E76"/>
  <sheetViews>
    <sheetView tabSelected="1" workbookViewId="0">
      <selection activeCell="K9" sqref="K9"/>
    </sheetView>
  </sheetViews>
  <sheetFormatPr defaultColWidth="9.140625" defaultRowHeight="15.75"/>
  <cols>
    <col min="1" max="1" width="23.5703125" style="14" customWidth="1"/>
    <col min="2" max="2" width="65.85546875" style="34" customWidth="1"/>
    <col min="3" max="3" width="14.140625" style="9" customWidth="1"/>
    <col min="4" max="4" width="14" style="1" customWidth="1"/>
    <col min="5" max="5" width="12.7109375" style="1" customWidth="1"/>
    <col min="6" max="16384" width="9.140625" style="1"/>
  </cols>
  <sheetData>
    <row r="1" spans="1:5">
      <c r="B1" s="52" t="s">
        <v>27</v>
      </c>
      <c r="C1" s="52"/>
      <c r="D1" s="52"/>
      <c r="E1" s="52"/>
    </row>
    <row r="2" spans="1:5">
      <c r="B2" s="52" t="s">
        <v>28</v>
      </c>
      <c r="C2" s="52"/>
      <c r="D2" s="52"/>
      <c r="E2" s="52"/>
    </row>
    <row r="4" spans="1:5" s="3" customFormat="1" ht="41.25" customHeight="1">
      <c r="A4" s="51" t="s">
        <v>117</v>
      </c>
      <c r="B4" s="51"/>
      <c r="C4" s="51"/>
      <c r="D4" s="51"/>
      <c r="E4" s="51"/>
    </row>
    <row r="5" spans="1:5" ht="17.25" customHeight="1">
      <c r="A5" s="15"/>
      <c r="B5" s="15"/>
      <c r="C5" s="53" t="s">
        <v>14</v>
      </c>
      <c r="D5" s="53"/>
      <c r="E5" s="53"/>
    </row>
    <row r="6" spans="1:5" ht="29.25" customHeight="1">
      <c r="A6" s="54" t="s">
        <v>6</v>
      </c>
      <c r="B6" s="56" t="s">
        <v>51</v>
      </c>
      <c r="C6" s="50" t="s">
        <v>106</v>
      </c>
      <c r="D6" s="50" t="s">
        <v>107</v>
      </c>
      <c r="E6" s="50" t="s">
        <v>108</v>
      </c>
    </row>
    <row r="7" spans="1:5" ht="29.25" customHeight="1">
      <c r="A7" s="55"/>
      <c r="B7" s="56"/>
      <c r="C7" s="50"/>
      <c r="D7" s="50"/>
      <c r="E7" s="50"/>
    </row>
    <row r="8" spans="1:5" ht="15.75" customHeight="1">
      <c r="A8" s="16">
        <v>1</v>
      </c>
      <c r="B8" s="16">
        <v>2</v>
      </c>
      <c r="C8" s="4">
        <v>4</v>
      </c>
      <c r="D8" s="4">
        <v>5</v>
      </c>
      <c r="E8" s="4">
        <v>6</v>
      </c>
    </row>
    <row r="9" spans="1:5" s="2" customFormat="1" ht="21.75" customHeight="1">
      <c r="A9" s="17" t="s">
        <v>52</v>
      </c>
      <c r="B9" s="24" t="s">
        <v>24</v>
      </c>
      <c r="C9" s="42">
        <f t="shared" ref="C9:E9" si="0">SUM(C10+C13+C18+C25 +C28+C36+C42+C48 +C38+C23)</f>
        <v>484419.7</v>
      </c>
      <c r="D9" s="42">
        <f t="shared" si="0"/>
        <v>565820.9</v>
      </c>
      <c r="E9" s="42">
        <f t="shared" si="0"/>
        <v>598729.69999999995</v>
      </c>
    </row>
    <row r="10" spans="1:5" s="2" customFormat="1">
      <c r="A10" s="17" t="s">
        <v>53</v>
      </c>
      <c r="B10" s="25" t="s">
        <v>0</v>
      </c>
      <c r="C10" s="5">
        <f>SUM(C11:C11)</f>
        <v>424845.4</v>
      </c>
      <c r="D10" s="5">
        <f t="shared" ref="D10:E10" si="1">SUM(D11:D11)</f>
        <v>503383.4</v>
      </c>
      <c r="E10" s="5">
        <f t="shared" si="1"/>
        <v>533506</v>
      </c>
    </row>
    <row r="11" spans="1:5" ht="16.5" customHeight="1">
      <c r="A11" s="18" t="s">
        <v>54</v>
      </c>
      <c r="B11" s="26" t="s">
        <v>1</v>
      </c>
      <c r="C11" s="6">
        <f>SUM(C12)</f>
        <v>424845.4</v>
      </c>
      <c r="D11" s="6">
        <f t="shared" ref="D11:E11" si="2">SUM(D12)</f>
        <v>503383.4</v>
      </c>
      <c r="E11" s="6">
        <f t="shared" si="2"/>
        <v>533506</v>
      </c>
    </row>
    <row r="12" spans="1:5" ht="114.75" customHeight="1">
      <c r="A12" s="18" t="s">
        <v>55</v>
      </c>
      <c r="B12" s="12" t="s">
        <v>115</v>
      </c>
      <c r="C12" s="6">
        <v>424845.4</v>
      </c>
      <c r="D12" s="47">
        <v>503383.4</v>
      </c>
      <c r="E12" s="47">
        <v>533506</v>
      </c>
    </row>
    <row r="13" spans="1:5" ht="37.5" customHeight="1">
      <c r="A13" s="19" t="s">
        <v>56</v>
      </c>
      <c r="B13" s="27" t="s">
        <v>30</v>
      </c>
      <c r="C13" s="5">
        <f>SUM(C14:C16)+C17</f>
        <v>3125</v>
      </c>
      <c r="D13" s="41">
        <f t="shared" ref="D13:E13" si="3">SUM(D14:D16)+D17</f>
        <v>3246</v>
      </c>
      <c r="E13" s="41">
        <f t="shared" si="3"/>
        <v>3394</v>
      </c>
    </row>
    <row r="14" spans="1:5" ht="83.25" customHeight="1">
      <c r="A14" s="18" t="s">
        <v>57</v>
      </c>
      <c r="B14" s="28" t="s">
        <v>40</v>
      </c>
      <c r="C14" s="6">
        <v>1665</v>
      </c>
      <c r="D14" s="47">
        <v>1708</v>
      </c>
      <c r="E14" s="47">
        <v>1787</v>
      </c>
    </row>
    <row r="15" spans="1:5" ht="96" customHeight="1">
      <c r="A15" s="18" t="s">
        <v>58</v>
      </c>
      <c r="B15" s="28" t="s">
        <v>41</v>
      </c>
      <c r="C15" s="6">
        <v>9</v>
      </c>
      <c r="D15" s="47">
        <v>9</v>
      </c>
      <c r="E15" s="47">
        <v>9</v>
      </c>
    </row>
    <row r="16" spans="1:5" ht="81" customHeight="1">
      <c r="A16" s="18" t="s">
        <v>59</v>
      </c>
      <c r="B16" s="28" t="s">
        <v>42</v>
      </c>
      <c r="C16" s="6">
        <v>1710</v>
      </c>
      <c r="D16" s="47">
        <v>1790</v>
      </c>
      <c r="E16" s="47">
        <v>1869</v>
      </c>
    </row>
    <row r="17" spans="1:5" ht="84" customHeight="1">
      <c r="A17" s="18" t="s">
        <v>60</v>
      </c>
      <c r="B17" s="28" t="s">
        <v>45</v>
      </c>
      <c r="C17" s="6">
        <v>-259</v>
      </c>
      <c r="D17" s="47">
        <v>-261</v>
      </c>
      <c r="E17" s="47">
        <v>-271</v>
      </c>
    </row>
    <row r="18" spans="1:5">
      <c r="A18" s="17" t="s">
        <v>61</v>
      </c>
      <c r="B18" s="25" t="s">
        <v>2</v>
      </c>
      <c r="C18" s="5">
        <f t="shared" ref="C18:D18" si="4">SUM(C19:C22)</f>
        <v>37750</v>
      </c>
      <c r="D18" s="5">
        <f t="shared" si="4"/>
        <v>40116</v>
      </c>
      <c r="E18" s="5">
        <f>SUM(E19:E22)</f>
        <v>42639.5</v>
      </c>
    </row>
    <row r="19" spans="1:5" ht="32.25" customHeight="1">
      <c r="A19" s="18" t="s">
        <v>62</v>
      </c>
      <c r="B19" s="26" t="s">
        <v>20</v>
      </c>
      <c r="C19" s="6">
        <v>25192</v>
      </c>
      <c r="D19" s="47">
        <v>27018</v>
      </c>
      <c r="E19" s="47">
        <v>29017</v>
      </c>
    </row>
    <row r="20" spans="1:5" ht="32.25" customHeight="1">
      <c r="A20" s="18" t="s">
        <v>110</v>
      </c>
      <c r="B20" s="26" t="s">
        <v>109</v>
      </c>
      <c r="C20" s="6">
        <v>26</v>
      </c>
      <c r="D20" s="47">
        <v>25</v>
      </c>
      <c r="E20" s="47">
        <v>25</v>
      </c>
    </row>
    <row r="21" spans="1:5">
      <c r="A21" s="18" t="s">
        <v>63</v>
      </c>
      <c r="B21" s="26" t="s">
        <v>12</v>
      </c>
      <c r="C21" s="6">
        <v>68</v>
      </c>
      <c r="D21" s="47">
        <v>73</v>
      </c>
      <c r="E21" s="47">
        <v>77.5</v>
      </c>
    </row>
    <row r="22" spans="1:5" ht="31.5">
      <c r="A22" s="18" t="s">
        <v>93</v>
      </c>
      <c r="B22" s="26" t="s">
        <v>94</v>
      </c>
      <c r="C22" s="6">
        <v>12464</v>
      </c>
      <c r="D22" s="47">
        <v>13000</v>
      </c>
      <c r="E22" s="47">
        <v>13520</v>
      </c>
    </row>
    <row r="23" spans="1:5" ht="31.5">
      <c r="A23" s="17" t="s">
        <v>113</v>
      </c>
      <c r="B23" s="27" t="s">
        <v>111</v>
      </c>
      <c r="C23" s="49">
        <f t="shared" ref="C23:E23" si="5">C24</f>
        <v>31</v>
      </c>
      <c r="D23" s="49">
        <f t="shared" si="5"/>
        <v>31</v>
      </c>
      <c r="E23" s="49">
        <f t="shared" si="5"/>
        <v>32</v>
      </c>
    </row>
    <row r="24" spans="1:5">
      <c r="A24" s="18" t="s">
        <v>114</v>
      </c>
      <c r="B24" s="26" t="s">
        <v>112</v>
      </c>
      <c r="C24" s="6">
        <v>31</v>
      </c>
      <c r="D24" s="47">
        <v>31</v>
      </c>
      <c r="E24" s="47">
        <v>32</v>
      </c>
    </row>
    <row r="25" spans="1:5">
      <c r="A25" s="17" t="s">
        <v>64</v>
      </c>
      <c r="B25" s="25" t="s">
        <v>26</v>
      </c>
      <c r="C25" s="5">
        <f>SUM(C26)</f>
        <v>6328</v>
      </c>
      <c r="D25" s="5">
        <f t="shared" ref="D25:E26" si="6">SUM(D26)</f>
        <v>6328</v>
      </c>
      <c r="E25" s="5">
        <f t="shared" si="6"/>
        <v>6328</v>
      </c>
    </row>
    <row r="26" spans="1:5" ht="32.25" customHeight="1">
      <c r="A26" s="18" t="s">
        <v>65</v>
      </c>
      <c r="B26" s="26" t="s">
        <v>11</v>
      </c>
      <c r="C26" s="6">
        <f>SUM(C27)</f>
        <v>6328</v>
      </c>
      <c r="D26" s="6">
        <f>SUM(D27)</f>
        <v>6328</v>
      </c>
      <c r="E26" s="6">
        <f t="shared" si="6"/>
        <v>6328</v>
      </c>
    </row>
    <row r="27" spans="1:5" ht="53.25" customHeight="1">
      <c r="A27" s="18" t="s">
        <v>66</v>
      </c>
      <c r="B27" s="29" t="s">
        <v>25</v>
      </c>
      <c r="C27" s="6">
        <v>6328</v>
      </c>
      <c r="D27" s="47">
        <v>6328</v>
      </c>
      <c r="E27" s="47">
        <v>6328</v>
      </c>
    </row>
    <row r="28" spans="1:5" s="2" customFormat="1" ht="34.5" customHeight="1">
      <c r="A28" s="17" t="s">
        <v>67</v>
      </c>
      <c r="B28" s="30" t="s">
        <v>3</v>
      </c>
      <c r="C28" s="5">
        <f xml:space="preserve"> C29+C33</f>
        <v>7918</v>
      </c>
      <c r="D28" s="5">
        <f t="shared" ref="D28:E28" si="7" xml:space="preserve"> D29+D33</f>
        <v>8177</v>
      </c>
      <c r="E28" s="5">
        <f t="shared" si="7"/>
        <v>8177</v>
      </c>
    </row>
    <row r="29" spans="1:5" s="2" customFormat="1" ht="99.75" customHeight="1">
      <c r="A29" s="18" t="s">
        <v>68</v>
      </c>
      <c r="B29" s="28" t="s">
        <v>17</v>
      </c>
      <c r="C29" s="6">
        <f>SUM(C30+C31+C32)</f>
        <v>7632</v>
      </c>
      <c r="D29" s="6">
        <f t="shared" ref="D29:E29" si="8">SUM(D30++D31+D32)</f>
        <v>7883</v>
      </c>
      <c r="E29" s="6">
        <f t="shared" si="8"/>
        <v>7883</v>
      </c>
    </row>
    <row r="30" spans="1:5" s="2" customFormat="1" ht="66.75" customHeight="1">
      <c r="A30" s="18" t="s">
        <v>69</v>
      </c>
      <c r="B30" s="28" t="s">
        <v>13</v>
      </c>
      <c r="C30" s="6">
        <v>5850</v>
      </c>
      <c r="D30" s="47">
        <v>6101</v>
      </c>
      <c r="E30" s="47">
        <v>6101</v>
      </c>
    </row>
    <row r="31" spans="1:5" s="2" customFormat="1" ht="81" customHeight="1">
      <c r="A31" s="18" t="s">
        <v>70</v>
      </c>
      <c r="B31" s="28" t="s">
        <v>15</v>
      </c>
      <c r="C31" s="6">
        <v>125</v>
      </c>
      <c r="D31" s="47">
        <v>125</v>
      </c>
      <c r="E31" s="47">
        <v>125</v>
      </c>
    </row>
    <row r="32" spans="1:5" s="2" customFormat="1" ht="36" customHeight="1">
      <c r="A32" s="18" t="s">
        <v>71</v>
      </c>
      <c r="B32" s="12" t="s">
        <v>48</v>
      </c>
      <c r="C32" s="6">
        <v>1657</v>
      </c>
      <c r="D32" s="47">
        <v>1657</v>
      </c>
      <c r="E32" s="47">
        <v>1657</v>
      </c>
    </row>
    <row r="33" spans="1:5" s="2" customFormat="1" ht="79.5" customHeight="1">
      <c r="A33" s="18" t="s">
        <v>72</v>
      </c>
      <c r="B33" s="38" t="s">
        <v>47</v>
      </c>
      <c r="C33" s="48">
        <f>C34+C35</f>
        <v>286</v>
      </c>
      <c r="D33" s="48">
        <f t="shared" ref="D33:E33" si="9">D34+D35</f>
        <v>294</v>
      </c>
      <c r="E33" s="48">
        <f t="shared" si="9"/>
        <v>294</v>
      </c>
    </row>
    <row r="34" spans="1:5" s="2" customFormat="1" ht="96" customHeight="1">
      <c r="A34" s="18" t="s">
        <v>73</v>
      </c>
      <c r="B34" s="37" t="s">
        <v>46</v>
      </c>
      <c r="C34" s="6">
        <v>82</v>
      </c>
      <c r="D34" s="47">
        <v>82</v>
      </c>
      <c r="E34" s="47">
        <v>82</v>
      </c>
    </row>
    <row r="35" spans="1:5" s="2" customFormat="1" ht="98.25" customHeight="1">
      <c r="A35" s="18" t="s">
        <v>74</v>
      </c>
      <c r="B35" s="28" t="s">
        <v>31</v>
      </c>
      <c r="C35" s="6">
        <v>204</v>
      </c>
      <c r="D35" s="47">
        <v>212</v>
      </c>
      <c r="E35" s="47">
        <v>212</v>
      </c>
    </row>
    <row r="36" spans="1:5" s="2" customFormat="1" ht="20.25" customHeight="1">
      <c r="A36" s="17" t="s">
        <v>75</v>
      </c>
      <c r="B36" s="25" t="s">
        <v>4</v>
      </c>
      <c r="C36" s="5">
        <f>SUM(C37)</f>
        <v>773.6</v>
      </c>
      <c r="D36" s="5">
        <f t="shared" ref="D36:E36" si="10">SUM(D37)</f>
        <v>773.6</v>
      </c>
      <c r="E36" s="5">
        <f t="shared" si="10"/>
        <v>773.6</v>
      </c>
    </row>
    <row r="37" spans="1:5" s="2" customFormat="1" ht="18" customHeight="1">
      <c r="A37" s="18" t="s">
        <v>76</v>
      </c>
      <c r="B37" s="26" t="s">
        <v>5</v>
      </c>
      <c r="C37" s="6">
        <v>773.6</v>
      </c>
      <c r="D37" s="47">
        <v>773.6</v>
      </c>
      <c r="E37" s="47">
        <v>773.6</v>
      </c>
    </row>
    <row r="38" spans="1:5" s="2" customFormat="1" ht="30.75" customHeight="1">
      <c r="A38" s="17" t="s">
        <v>77</v>
      </c>
      <c r="B38" s="25" t="s">
        <v>116</v>
      </c>
      <c r="C38" s="5">
        <f>C39</f>
        <v>911.19999999999993</v>
      </c>
      <c r="D38" s="5">
        <f t="shared" ref="D38:E38" si="11">D39</f>
        <v>915</v>
      </c>
      <c r="E38" s="5">
        <f t="shared" si="11"/>
        <v>918.7</v>
      </c>
    </row>
    <row r="39" spans="1:5" s="2" customFormat="1" ht="18.75" customHeight="1">
      <c r="A39" s="18" t="s">
        <v>78</v>
      </c>
      <c r="B39" s="26" t="s">
        <v>22</v>
      </c>
      <c r="C39" s="48">
        <f>C40+C41</f>
        <v>911.19999999999993</v>
      </c>
      <c r="D39" s="48">
        <f t="shared" ref="D39:E39" si="12">D40+D41</f>
        <v>915</v>
      </c>
      <c r="E39" s="48">
        <f t="shared" si="12"/>
        <v>918.7</v>
      </c>
    </row>
    <row r="40" spans="1:5" s="2" customFormat="1" ht="38.25" customHeight="1">
      <c r="A40" s="18" t="s">
        <v>79</v>
      </c>
      <c r="B40" s="26" t="s">
        <v>23</v>
      </c>
      <c r="C40" s="6">
        <v>822.4</v>
      </c>
      <c r="D40" s="47">
        <v>822.8</v>
      </c>
      <c r="E40" s="47">
        <v>823.2</v>
      </c>
    </row>
    <row r="41" spans="1:5" s="2" customFormat="1" ht="33" customHeight="1">
      <c r="A41" s="18" t="s">
        <v>91</v>
      </c>
      <c r="B41" s="26" t="s">
        <v>92</v>
      </c>
      <c r="C41" s="6">
        <v>88.8</v>
      </c>
      <c r="D41" s="47">
        <v>92.2</v>
      </c>
      <c r="E41" s="47">
        <v>95.5</v>
      </c>
    </row>
    <row r="42" spans="1:5" s="2" customFormat="1" ht="34.5" customHeight="1">
      <c r="A42" s="17" t="s">
        <v>80</v>
      </c>
      <c r="B42" s="25" t="s">
        <v>8</v>
      </c>
      <c r="C42" s="5">
        <f>SUM(C43+C45)</f>
        <v>100</v>
      </c>
      <c r="D42" s="5">
        <f t="shared" ref="D42:E42" si="13">SUM(D43+D45)</f>
        <v>100</v>
      </c>
      <c r="E42" s="5">
        <f t="shared" si="13"/>
        <v>100</v>
      </c>
    </row>
    <row r="43" spans="1:5" s="2" customFormat="1" ht="142.69999999999999" hidden="1" customHeight="1">
      <c r="A43" s="18" t="s">
        <v>81</v>
      </c>
      <c r="B43" s="28" t="s">
        <v>18</v>
      </c>
      <c r="C43" s="6">
        <f>C44</f>
        <v>0</v>
      </c>
      <c r="D43" s="47">
        <v>0</v>
      </c>
      <c r="E43" s="47">
        <v>0</v>
      </c>
    </row>
    <row r="44" spans="1:5" s="2" customFormat="1" ht="189.2" hidden="1" customHeight="1">
      <c r="A44" s="18" t="s">
        <v>82</v>
      </c>
      <c r="B44" s="28" t="s">
        <v>16</v>
      </c>
      <c r="C44" s="6">
        <v>0</v>
      </c>
      <c r="D44" s="47">
        <v>0</v>
      </c>
      <c r="E44" s="47">
        <v>0</v>
      </c>
    </row>
    <row r="45" spans="1:5" s="2" customFormat="1" ht="34.5" customHeight="1">
      <c r="A45" s="18" t="s">
        <v>83</v>
      </c>
      <c r="B45" s="28" t="s">
        <v>49</v>
      </c>
      <c r="C45" s="6">
        <f>SUM(C46:C47)</f>
        <v>100</v>
      </c>
      <c r="D45" s="6">
        <f t="shared" ref="D45:E45" si="14">SUM(D46:D47)</f>
        <v>100</v>
      </c>
      <c r="E45" s="6">
        <f t="shared" si="14"/>
        <v>100</v>
      </c>
    </row>
    <row r="46" spans="1:5" s="2" customFormat="1" ht="50.25" customHeight="1">
      <c r="A46" s="18" t="s">
        <v>102</v>
      </c>
      <c r="B46" s="31" t="s">
        <v>103</v>
      </c>
      <c r="C46" s="40">
        <v>100</v>
      </c>
      <c r="D46" s="47">
        <v>100</v>
      </c>
      <c r="E46" s="47">
        <v>100</v>
      </c>
    </row>
    <row r="47" spans="1:5" s="2" customFormat="1" ht="113.25" hidden="1" customHeight="1">
      <c r="A47" s="18" t="s">
        <v>85</v>
      </c>
      <c r="B47" s="31" t="s">
        <v>50</v>
      </c>
      <c r="C47" s="7">
        <v>0</v>
      </c>
      <c r="D47" s="47">
        <v>0</v>
      </c>
      <c r="E47" s="47">
        <v>0</v>
      </c>
    </row>
    <row r="48" spans="1:5" s="2" customFormat="1" ht="27" customHeight="1">
      <c r="A48" s="20" t="s">
        <v>84</v>
      </c>
      <c r="B48" s="32" t="s">
        <v>7</v>
      </c>
      <c r="C48" s="8">
        <v>2637.5</v>
      </c>
      <c r="D48" s="8">
        <v>2750.9</v>
      </c>
      <c r="E48" s="8">
        <v>2860.9</v>
      </c>
    </row>
    <row r="49" spans="1:5" s="2" customFormat="1" ht="21" customHeight="1">
      <c r="A49" s="17" t="s">
        <v>86</v>
      </c>
      <c r="B49" s="25" t="s">
        <v>19</v>
      </c>
      <c r="C49" s="42">
        <f>C50+C63+C62</f>
        <v>2102629.9</v>
      </c>
      <c r="D49" s="42">
        <f t="shared" ref="D49:E49" si="15">D50+D63</f>
        <v>1491903.2</v>
      </c>
      <c r="E49" s="42">
        <f t="shared" si="15"/>
        <v>1467623.5999999999</v>
      </c>
    </row>
    <row r="50" spans="1:5" ht="33" customHeight="1">
      <c r="A50" s="21" t="s">
        <v>87</v>
      </c>
      <c r="B50" s="11" t="s">
        <v>10</v>
      </c>
      <c r="C50" s="43">
        <f>C51+C53+C52+C61</f>
        <v>2175934.6</v>
      </c>
      <c r="D50" s="43">
        <f t="shared" ref="D50:E50" si="16">D51+D53+D52+D61</f>
        <v>1491903.2</v>
      </c>
      <c r="E50" s="43">
        <f t="shared" si="16"/>
        <v>1467623.5999999999</v>
      </c>
    </row>
    <row r="51" spans="1:5" ht="31.5" customHeight="1">
      <c r="A51" s="21" t="s">
        <v>98</v>
      </c>
      <c r="B51" s="11" t="s">
        <v>99</v>
      </c>
      <c r="C51" s="44">
        <v>374807.4</v>
      </c>
      <c r="D51" s="45">
        <v>89797.7</v>
      </c>
      <c r="E51" s="45">
        <v>97477.6</v>
      </c>
    </row>
    <row r="52" spans="1:5" ht="36" customHeight="1">
      <c r="A52" s="21" t="s">
        <v>97</v>
      </c>
      <c r="B52" s="39" t="s">
        <v>89</v>
      </c>
      <c r="C52" s="44">
        <v>543220.19999999995</v>
      </c>
      <c r="D52" s="45">
        <v>169602.4</v>
      </c>
      <c r="E52" s="45">
        <v>142613.4</v>
      </c>
    </row>
    <row r="53" spans="1:5" ht="31.5" customHeight="1">
      <c r="A53" s="21" t="s">
        <v>96</v>
      </c>
      <c r="B53" s="11" t="s">
        <v>100</v>
      </c>
      <c r="C53" s="44">
        <v>988604.4</v>
      </c>
      <c r="D53" s="45">
        <v>986194.4</v>
      </c>
      <c r="E53" s="45">
        <v>980976.2</v>
      </c>
    </row>
    <row r="54" spans="1:5" ht="32.25" hidden="1" customHeight="1">
      <c r="A54" s="22" t="s">
        <v>43</v>
      </c>
      <c r="B54" s="12" t="s">
        <v>44</v>
      </c>
      <c r="C54" s="46">
        <v>0</v>
      </c>
      <c r="D54" s="45"/>
      <c r="E54" s="45"/>
    </row>
    <row r="55" spans="1:5" ht="45.75" hidden="1" customHeight="1">
      <c r="A55" s="22" t="s">
        <v>34</v>
      </c>
      <c r="B55" s="12" t="s">
        <v>35</v>
      </c>
      <c r="C55" s="46">
        <v>0</v>
      </c>
      <c r="D55" s="45"/>
      <c r="E55" s="45"/>
    </row>
    <row r="56" spans="1:5" ht="46.5" hidden="1" customHeight="1">
      <c r="A56" s="22" t="s">
        <v>36</v>
      </c>
      <c r="B56" s="12" t="s">
        <v>37</v>
      </c>
      <c r="C56" s="46">
        <v>0</v>
      </c>
      <c r="D56" s="45"/>
      <c r="E56" s="45"/>
    </row>
    <row r="57" spans="1:5" ht="47.25" hidden="1">
      <c r="A57" s="22" t="s">
        <v>32</v>
      </c>
      <c r="B57" s="12" t="s">
        <v>29</v>
      </c>
      <c r="C57" s="46">
        <v>0</v>
      </c>
      <c r="D57" s="45"/>
      <c r="E57" s="45"/>
    </row>
    <row r="58" spans="1:5" ht="47.25" hidden="1" customHeight="1">
      <c r="A58" s="22" t="s">
        <v>33</v>
      </c>
      <c r="B58" s="12" t="s">
        <v>38</v>
      </c>
      <c r="C58" s="46">
        <v>0</v>
      </c>
      <c r="D58" s="45"/>
      <c r="E58" s="45"/>
    </row>
    <row r="59" spans="1:5" ht="188.25" hidden="1" customHeight="1">
      <c r="A59" s="22" t="s">
        <v>33</v>
      </c>
      <c r="B59" s="36" t="s">
        <v>39</v>
      </c>
      <c r="C59" s="46">
        <v>0</v>
      </c>
      <c r="D59" s="45"/>
      <c r="E59" s="45"/>
    </row>
    <row r="60" spans="1:5" ht="45.75" hidden="1" customHeight="1">
      <c r="A60" s="22" t="s">
        <v>32</v>
      </c>
      <c r="B60" s="12" t="s">
        <v>21</v>
      </c>
      <c r="C60" s="46">
        <v>0</v>
      </c>
      <c r="D60" s="45"/>
      <c r="E60" s="45"/>
    </row>
    <row r="61" spans="1:5" ht="20.25" customHeight="1">
      <c r="A61" s="21" t="s">
        <v>95</v>
      </c>
      <c r="B61" s="11" t="s">
        <v>88</v>
      </c>
      <c r="C61" s="44">
        <v>269302.59999999998</v>
      </c>
      <c r="D61" s="45">
        <v>246308.7</v>
      </c>
      <c r="E61" s="45">
        <v>246556.4</v>
      </c>
    </row>
    <row r="62" spans="1:5" ht="66.75" customHeight="1">
      <c r="A62" s="35" t="s">
        <v>104</v>
      </c>
      <c r="B62" s="11" t="s">
        <v>105</v>
      </c>
      <c r="C62" s="44">
        <v>1.8</v>
      </c>
      <c r="D62" s="44">
        <v>0</v>
      </c>
      <c r="E62" s="44">
        <v>0</v>
      </c>
    </row>
    <row r="63" spans="1:5" ht="52.5" customHeight="1">
      <c r="A63" s="35" t="s">
        <v>90</v>
      </c>
      <c r="B63" s="11" t="s">
        <v>101</v>
      </c>
      <c r="C63" s="13">
        <v>-73306.5</v>
      </c>
      <c r="D63" s="44">
        <v>0</v>
      </c>
      <c r="E63" s="44">
        <v>0</v>
      </c>
    </row>
    <row r="64" spans="1:5" ht="18" customHeight="1">
      <c r="A64" s="23"/>
      <c r="B64" s="33" t="s">
        <v>9</v>
      </c>
      <c r="C64" s="13">
        <f>C9+C49</f>
        <v>2587049.6</v>
      </c>
      <c r="D64" s="13">
        <f>D9+D49</f>
        <v>2057724.1</v>
      </c>
      <c r="E64" s="13">
        <f>E9+E49</f>
        <v>2066353.2999999998</v>
      </c>
    </row>
    <row r="65" spans="3:3">
      <c r="C65" s="10"/>
    </row>
    <row r="66" spans="3:3">
      <c r="C66" s="10"/>
    </row>
    <row r="67" spans="3:3">
      <c r="C67" s="10"/>
    </row>
    <row r="68" spans="3:3">
      <c r="C68" s="10"/>
    </row>
    <row r="69" spans="3:3">
      <c r="C69" s="10"/>
    </row>
    <row r="70" spans="3:3">
      <c r="C70" s="10"/>
    </row>
    <row r="71" spans="3:3">
      <c r="C71" s="10"/>
    </row>
    <row r="72" spans="3:3">
      <c r="C72" s="10"/>
    </row>
    <row r="73" spans="3:3">
      <c r="C73" s="10"/>
    </row>
    <row r="74" spans="3:3">
      <c r="C74" s="10"/>
    </row>
    <row r="75" spans="3:3">
      <c r="C75" s="10"/>
    </row>
    <row r="76" spans="3:3">
      <c r="C76" s="10"/>
    </row>
  </sheetData>
  <mergeCells count="9">
    <mergeCell ref="D6:D7"/>
    <mergeCell ref="E6:E7"/>
    <mergeCell ref="A4:E4"/>
    <mergeCell ref="B2:E2"/>
    <mergeCell ref="B1:E1"/>
    <mergeCell ref="C5:E5"/>
    <mergeCell ref="A6:A7"/>
    <mergeCell ref="B6:B7"/>
    <mergeCell ref="C6:C7"/>
  </mergeCells>
  <phoneticPr fontId="0" type="noConversion"/>
  <pageMargins left="0.55118110236220474" right="0" top="0.9055118110236221" bottom="0.47244094488188981" header="0.43307086614173229" footer="0.27559055118110237"/>
  <pageSetup paperSize="9" scale="75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employee</cp:lastModifiedBy>
  <cp:lastPrinted>2025-02-17T09:42:55Z</cp:lastPrinted>
  <dcterms:created xsi:type="dcterms:W3CDTF">2004-09-11T05:05:19Z</dcterms:created>
  <dcterms:modified xsi:type="dcterms:W3CDTF">2025-02-17T09:43:13Z</dcterms:modified>
</cp:coreProperties>
</file>