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1 (2)" sheetId="2" r:id="rId2"/>
  </sheets>
  <definedNames>
    <definedName name="_xlnm.Print_Titles" localSheetId="0">Лист1!$4:$5</definedName>
    <definedName name="_xlnm.Print_Titles" localSheetId="1">'Лист1 (2)'!$5:$6</definedName>
    <definedName name="_xlnm.Print_Area" localSheetId="0">Лист1!$A$1:$M$114</definedName>
    <definedName name="_xlnm.Print_Area" localSheetId="1">'Лист1 (2)'!$A$1:$M$137</definedName>
  </definedNames>
  <calcPr calcId="125725"/>
</workbook>
</file>

<file path=xl/calcChain.xml><?xml version="1.0" encoding="utf-8"?>
<calcChain xmlns="http://schemas.openxmlformats.org/spreadsheetml/2006/main">
  <c r="G107" i="1"/>
  <c r="G97"/>
  <c r="K107"/>
  <c r="K97"/>
  <c r="L135" i="2"/>
  <c r="K135"/>
  <c r="G135"/>
  <c r="M133"/>
  <c r="L133"/>
  <c r="K133"/>
  <c r="K136" s="1"/>
  <c r="G133"/>
  <c r="L131"/>
  <c r="K131"/>
  <c r="G131"/>
  <c r="G136" s="1"/>
  <c r="G137" s="1"/>
  <c r="K128"/>
  <c r="G128"/>
  <c r="M127"/>
  <c r="M121"/>
  <c r="L121"/>
  <c r="M117"/>
  <c r="L117"/>
  <c r="M114"/>
  <c r="L114"/>
  <c r="M112"/>
  <c r="L112"/>
  <c r="M105"/>
  <c r="K103"/>
  <c r="G103"/>
  <c r="L102"/>
  <c r="M102" s="1"/>
  <c r="M96"/>
  <c r="L96"/>
  <c r="L86"/>
  <c r="M86" s="1"/>
  <c r="M78"/>
  <c r="L78"/>
  <c r="L68"/>
  <c r="M68" s="1"/>
  <c r="K61"/>
  <c r="G61"/>
  <c r="L60"/>
  <c r="M60" s="1"/>
  <c r="M56"/>
  <c r="L56"/>
  <c r="L54"/>
  <c r="M54" s="1"/>
  <c r="M51"/>
  <c r="L51"/>
  <c r="L43"/>
  <c r="M43" s="1"/>
  <c r="M40"/>
  <c r="L40"/>
  <c r="L37"/>
  <c r="M37" s="1"/>
  <c r="M31"/>
  <c r="L31"/>
  <c r="L25"/>
  <c r="M25" s="1"/>
  <c r="M16"/>
  <c r="L16"/>
  <c r="K137" l="1"/>
  <c r="L70"/>
  <c r="M102" i="1"/>
  <c r="M106" s="1"/>
  <c r="L90"/>
  <c r="M90" s="1"/>
  <c r="L60"/>
  <c r="M60" s="1"/>
  <c r="L51"/>
  <c r="L36"/>
  <c r="L30"/>
  <c r="M70" i="2" l="1"/>
  <c r="L72"/>
  <c r="M72" s="1"/>
  <c r="L102" i="1"/>
  <c r="L106" s="1"/>
  <c r="K112"/>
  <c r="K110"/>
  <c r="K61"/>
  <c r="G61"/>
  <c r="L56"/>
  <c r="M56" s="1"/>
  <c r="L112"/>
  <c r="M112" s="1"/>
  <c r="G112"/>
  <c r="L66"/>
  <c r="M66" s="1"/>
  <c r="L24"/>
  <c r="M24" s="1"/>
  <c r="L110"/>
  <c r="M99"/>
  <c r="L96"/>
  <c r="M96" s="1"/>
  <c r="L54"/>
  <c r="M54" s="1"/>
  <c r="L43"/>
  <c r="M43" s="1"/>
  <c r="L39"/>
  <c r="M39" s="1"/>
  <c r="L15"/>
  <c r="M15" s="1"/>
  <c r="G110"/>
  <c r="L80"/>
  <c r="M80" s="1"/>
  <c r="M51"/>
  <c r="M36"/>
  <c r="M30"/>
  <c r="G113" l="1"/>
  <c r="K113"/>
  <c r="K114" s="1"/>
  <c r="L68"/>
  <c r="M68" l="1"/>
  <c r="L70"/>
  <c r="M70" s="1"/>
</calcChain>
</file>

<file path=xl/sharedStrings.xml><?xml version="1.0" encoding="utf-8"?>
<sst xmlns="http://schemas.openxmlformats.org/spreadsheetml/2006/main" count="472" uniqueCount="182">
  <si>
    <t>ГРБС</t>
  </si>
  <si>
    <t>Развитие архивного дела в Колпашевском районе</t>
  </si>
  <si>
    <t>Итого:</t>
  </si>
  <si>
    <t>МКУ "Агентство"</t>
  </si>
  <si>
    <t>Содействие функционированию дошкольных образовательных организаций</t>
  </si>
  <si>
    <t>Муниципальные кадры</t>
  </si>
  <si>
    <t>Организация транспортного сообщения с труднодоступными населенными пунктами района</t>
  </si>
  <si>
    <t>№</t>
  </si>
  <si>
    <t>Обеспечение сбалансированности доходов и расходов поселений Колпашевского района</t>
  </si>
  <si>
    <t>УФЭП</t>
  </si>
  <si>
    <t>ВСЕГО:</t>
  </si>
  <si>
    <t>Сопоставительная таблица</t>
  </si>
  <si>
    <t>Наименование ВЦП</t>
  </si>
  <si>
    <t>Значение показателя</t>
  </si>
  <si>
    <t>План</t>
  </si>
  <si>
    <t>Факт</t>
  </si>
  <si>
    <t>Балл</t>
  </si>
  <si>
    <t>Эк. эффект.</t>
  </si>
  <si>
    <t>Количество детей в общеобразовательных организациях</t>
  </si>
  <si>
    <t>Количество детей, подвозимых в базовые школы</t>
  </si>
  <si>
    <t>Количество МОО, в которых будут проведены текущие ремонтные работы</t>
  </si>
  <si>
    <t>Количество детей в группах дошкольного образования в общеобразовательных организациях</t>
  </si>
  <si>
    <t>Количество руководящих и педагогических работников дошкольных образовательных организаций</t>
  </si>
  <si>
    <t>Количество детей в дошкольных образовательных организаций</t>
  </si>
  <si>
    <t>Создание условий для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МО "Колпашевский район"</t>
  </si>
  <si>
    <t>Создание условий и предоставление услуг по дополнительному образованию в организациях дополнительного образования</t>
  </si>
  <si>
    <t>Количество организаций дополнительного образования</t>
  </si>
  <si>
    <t>Количество направленностей дополнительных общеобразовательных программ</t>
  </si>
  <si>
    <t>Количество образовательных организаций, на базе которых организован отдых детей в каникулярное время в различных организационных формах</t>
  </si>
  <si>
    <t>Количество детей, охваченных всеми формами отдыха на базе образовательных организаций</t>
  </si>
  <si>
    <t>Обеспечение питанием детей из малоимущих семей в муниципальных общеобразовательных организациях</t>
  </si>
  <si>
    <t>Количество учащихся из малоимущих семей, получающих компенсацию расходов на питание</t>
  </si>
  <si>
    <t>Количество спортивных мероприятий</t>
  </si>
  <si>
    <t>Доля архивых дел, хранящихся в нормальных условиях</t>
  </si>
  <si>
    <t>Протяженность металлических стеллажных полок</t>
  </si>
  <si>
    <t>Количество пользователей информацией</t>
  </si>
  <si>
    <t>МКУ "Архив"</t>
  </si>
  <si>
    <t>Не менее 900 по каждому из маршрутов</t>
  </si>
  <si>
    <t>Не менее 100 по каждому из маршрутов</t>
  </si>
  <si>
    <t>Содержание автозимника «Тогур-Иванкино» (сут.)</t>
  </si>
  <si>
    <t>Устройство и содержание ледовых переправ через р. Кеть и пр. Северская, общей протяженность 245 м.</t>
  </si>
  <si>
    <t>Количество граждан, владельцев личных подсобных хозяйств, принявших участие в ярмарках</t>
  </si>
  <si>
    <t>Количество поселений, которым предоставлена дотация из РФФПП на выравнивание бюджетной обеспеченности</t>
  </si>
  <si>
    <t>Количество поселений, которым предоставлены ИМБТ на поддержку мер по обеспечению сбалансированности местных бюджетов</t>
  </si>
  <si>
    <t xml:space="preserve">Количество объектов размещения ТБО, содержащихся в соответствии с санитарно-эпидемиологическими и экологическими требованиями </t>
  </si>
  <si>
    <t>Итого по УКС:</t>
  </si>
  <si>
    <t>Управление и распоряжение имуществом, находящимся в казне муниципального образования "Колпашевский район"</t>
  </si>
  <si>
    <t>Оценка не производится</t>
  </si>
  <si>
    <t>Итого по Администрации:</t>
  </si>
  <si>
    <t>Итого по Управлению образования:</t>
  </si>
  <si>
    <t>Количество МОО, предоставляющих компенсацию расходов на питание учащимся из малоимущих семей</t>
  </si>
  <si>
    <t>Расходы 2016 (тыс. руб.)</t>
  </si>
  <si>
    <t>Мероприятия 2016</t>
  </si>
  <si>
    <t>Площадь помещения</t>
  </si>
  <si>
    <t>Доля архивых дел, размещенных в первичных средствах хранения</t>
  </si>
  <si>
    <t>Снижение расходов на содержание временно неиспользуемого имущества</t>
  </si>
  <si>
    <t>Не менее 25 к предыдущему году</t>
  </si>
  <si>
    <t>Увеличение объема поступлений в бюджет Колпашевского района по неналоговым доходам от сдачи в аренду временно неиспользуемого имущества</t>
  </si>
  <si>
    <t>Не менее 5 к предыдущему году</t>
  </si>
  <si>
    <t>Увеличение объема поступлений в бюджет Колпашевского района по неналоговым доходам от сдачи в аренду земельных участков</t>
  </si>
  <si>
    <t>Количество муниципальных служащих, прошедших профессиональную переподготовку</t>
  </si>
  <si>
    <t>Размещение в средствах массовой информации нормативно - правовых актов Администрации Колпашевского района</t>
  </si>
  <si>
    <t>Расходы на оплату членских взносов Ассоциации «Совет муниципальных образований Томской области</t>
  </si>
  <si>
    <t>Расходы на оплату членских взносов в Общероссийском конгрессе муниципальных образований</t>
  </si>
  <si>
    <t>Количество публикаций</t>
  </si>
  <si>
    <t>Присвоение звания "Почетный гражданин Колпашевского района"</t>
  </si>
  <si>
    <t>Количество граждан, имеющих звание "Почетный гражданин Колпашевского района"</t>
  </si>
  <si>
    <t>Количество подростков привлеченных к благоустроительным работам</t>
  </si>
  <si>
    <t>Не менее 6</t>
  </si>
  <si>
    <t>Количество мероприятий по благоустройству населенных пунктов Инкинского сельского поселения</t>
  </si>
  <si>
    <t>Количество компенсационных выплат на участие в организации деятельности по сбору  и транспортированию твердых коммунальных отходов</t>
  </si>
  <si>
    <t>Количество мероприятий по благоустройству населенных пунктов Дальненского сельского поселения</t>
  </si>
  <si>
    <t>Количество мероприятий по благоустройству населенных пунктов Новоселовского сельского поселения</t>
  </si>
  <si>
    <t>Количество мероприятий по благоустройству населенных пунктов Новогоренского сельского поселения</t>
  </si>
  <si>
    <t>Количество мероприятий по благоустройству населенных пунктов Колпашевского городского поселения</t>
  </si>
  <si>
    <t xml:space="preserve">Количество граждан, владельцев коров (ы), получивших субсидию </t>
  </si>
  <si>
    <t xml:space="preserve">Количество граждан, владельцев скота, получивших субсидию </t>
  </si>
  <si>
    <t>Содержание автомобильных дорог вне границ населенных пунктов, в границах муниципального образования «Колпашевский район» (общей протяженностью 15,417 км.), и искусственных сооружений на них (мес.)</t>
  </si>
  <si>
    <t>Количество суток, равное суммарному количеству суток в году, когда была организована работа ледовой переправы через р. Кеть, в районе Рейда (с. Тогур) (132)</t>
  </si>
  <si>
    <t xml:space="preserve">Наличие подтвержденных фактов Государственной регистрации прав муниципальных образований «Колпашевского района» на автомобильные дороги общего пользования местного значения в границах населенных пунктов муниципальных образований Колпашевского района, общей протяженностью </t>
  </si>
  <si>
    <t>Не менее 250</t>
  </si>
  <si>
    <t xml:space="preserve">Ремонт автомобильных дорог вне границ населенных пунктов, в границах муниципального образования «Колпашевский район» </t>
  </si>
  <si>
    <t>Не менее 200</t>
  </si>
  <si>
    <t>Ремонт автомобильных дорог в границах населенных пунктов муниципальных образований Колпашевского района</t>
  </si>
  <si>
    <t>Не менее 1000</t>
  </si>
  <si>
    <t>Содержание автомобильных дорог в границах населенных пунктов муниципальных образований Колпашевского района</t>
  </si>
  <si>
    <t xml:space="preserve">Количество граждан, перевезённых на льготных условиях по маршрутам № 1 «Колпашево – Копыловка», 
№ 2 «Тогур – Лебяжье» </t>
  </si>
  <si>
    <t xml:space="preserve">Количество граждан, перевезённых на льготных условиях по маршрутам 
№ 513 «Колпашево – Копыловка», 
№ 514 «Колпашево – Куржино», 
№ 515 «Колпашево – Дальнее»,
№ 150а «Колпашево – Усть-Чая – Чажемто».
</t>
  </si>
  <si>
    <t>От 168 по каждому из маршрутов</t>
  </si>
  <si>
    <t>Количество автобусных маршрутов между поселениями в границах муниципального образования «Колпашевский район» (за исключением социально-значимых маршрутов), перевозки по которым осуществлялись в полном соответствии утверждённым периодам действия и режимам движения в течение 2016 года.</t>
  </si>
  <si>
    <t>Не менее 5</t>
  </si>
  <si>
    <t>Обслуживание муниципального долга муниципального образования "Колпашевский район"</t>
  </si>
  <si>
    <t>Количество нарушений сроков уплаты % за пользование кредитом</t>
  </si>
  <si>
    <t>Автоматизация бюджетного процесса по исполнению бюджета муниципального образования "Колпашевский район"</t>
  </si>
  <si>
    <t>Количество договоров (муниципальных контрактов), исполняемых в текущем финансовом году</t>
  </si>
  <si>
    <t>Не менее 2</t>
  </si>
  <si>
    <t>Итого по УФЭП:</t>
  </si>
  <si>
    <t xml:space="preserve">Развитие малых форм хозяйствования на территории МО "Колпашевский район" </t>
  </si>
  <si>
    <t>Оказание помощи в ремонте и (или) переустройстве жилых помещений отдельных категорий граждан</t>
  </si>
  <si>
    <t>Количество граждан, получивших помощь в ремонте и (или) переустройстве жилого помещения</t>
  </si>
  <si>
    <t>Не менее 25</t>
  </si>
  <si>
    <t>Поддержка социально-ориентированных некоммерческих организаций, не являющихся муниципальными учреждениями, в муниципальном образовании "Колпашевский район"</t>
  </si>
  <si>
    <t>Число социально - ориентированных некоммерческих организаций Колпашевского района, получивших поддержку из бюджета муниципального образования "Колпашевский район"</t>
  </si>
  <si>
    <t>Проведение социально-ориентированными некоммерческими организациями социально – значимых мероприятий для целевых групп населения</t>
  </si>
  <si>
    <t>Не менее 50</t>
  </si>
  <si>
    <t>Оказание консультативной помощи по вопросам социальной поддержки и защите законных прав граждан старшего поколения, инвалидов, участников военных конфликтов, оказание поддержки и вовлечение их в общественную жизнь</t>
  </si>
  <si>
    <t>Не менее 100</t>
  </si>
  <si>
    <t>Численность членов социально-ориентированных некоммерческих организаций</t>
  </si>
  <si>
    <t>Рост или сохранение</t>
  </si>
  <si>
    <t>Сохранение</t>
  </si>
  <si>
    <t>Участие членов социально-ориентированных некоммерческих организаций в спортивно-массовых, культурно-досуговых мероприятиях</t>
  </si>
  <si>
    <t>Не менее 300</t>
  </si>
  <si>
    <t>Количество социально-ориентированных некоммерческих организаций</t>
  </si>
  <si>
    <t>Создание условий для предоставления населению сельских поселений Колпашевского района библиотечных услуг и предоставление компенсации стоимости проезда к месту отдыха и обратно работникам муниципальных учреждений культуры</t>
  </si>
  <si>
    <t xml:space="preserve">Число пользователей библиотеки </t>
  </si>
  <si>
    <t xml:space="preserve">Количество посещений </t>
  </si>
  <si>
    <t xml:space="preserve">Уровень обеспечения гарантий работникам муниципальных учреждений культуры на оплату стоимости проезда и провоза багажа в пределах РФ кместу использования отпуска и обратно </t>
  </si>
  <si>
    <t xml:space="preserve">Количество отделов библиотечного обслуживания сельских поселений, в которых обновлялся библиотечный фонд </t>
  </si>
  <si>
    <t>Не менее 18</t>
  </si>
  <si>
    <t>Количество отделов библиотечного обслуживания, в которых укреплялась материально-техническая база</t>
  </si>
  <si>
    <t>Не менее 9</t>
  </si>
  <si>
    <t>Количество дошкольных образовательных организаций, реализующих образовательную программу развития дошкольного образования</t>
  </si>
  <si>
    <t>Количество дошкольных образовательных организаций, в которых будут проведены текущие ремонтные работы</t>
  </si>
  <si>
    <t>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</t>
  </si>
  <si>
    <t>Количество муниципальных общеобразовательных организаций</t>
  </si>
  <si>
    <t>Количество муниципальных общеобразовательных организаций, имеющих группы дошкольного образования</t>
  </si>
  <si>
    <t>Количество организаций дополнительного образования, в которых проведены ремонтные работы</t>
  </si>
  <si>
    <t>Содействие развитию физкультурно-спортивных мероприятий среди школьников муниципального образования "Колпашевский район"</t>
  </si>
  <si>
    <t>Создание условий для проведения психолого-медико-педагогического обследования детей и подростков с целью своевременного выявления особенностей в физическом и (или) психическом развитии и (или) отклонений в поведении</t>
  </si>
  <si>
    <t>Количество детей, прошедших обследование в территориальной психолого-медико-педагогической комиссии</t>
  </si>
  <si>
    <t>Организация проведения мероприятий и обеспечение участия участников образовательных отношений в мероприятиях различного уровня</t>
  </si>
  <si>
    <t>Количество мероприятий для педагогических работников</t>
  </si>
  <si>
    <t>Количество мероприятий для обучающихся муниципальных образовательных организаций</t>
  </si>
  <si>
    <t>Итого по МКУ "Архив":</t>
  </si>
  <si>
    <t>Итого по МКУ "Агентство":</t>
  </si>
  <si>
    <t>Управление образования Администрации Колпашевского района</t>
  </si>
  <si>
    <t>Администрация Колпашевского района</t>
  </si>
  <si>
    <t>Управление по культуре, спорту и молодежной политике Администрации Колпашевского района</t>
  </si>
  <si>
    <t>1763 по двум маршрутам</t>
  </si>
  <si>
    <t>Приведение в нормативное состояние автомобильных дорог и улично-дорожной сети для непрерывного движения транспортных средств</t>
  </si>
  <si>
    <t>Мероприятия 2017</t>
  </si>
  <si>
    <t>Расходы 2017 (тыс. руб.)</t>
  </si>
  <si>
    <t>Количество документов районного архива, хранящихся в нормальных условиях</t>
  </si>
  <si>
    <t>Обеспечение гарантий работникам МКУ "Архив" на оплату стоимости проезда и провоза багажа в пределах РФ к месту использования отпуска и обратно</t>
  </si>
  <si>
    <t>Количество новых установленных окон</t>
  </si>
  <si>
    <t>Архивные дела, размещенные в первичных средствах хранения (архивные коробки, папки), хранящихся в МКУ "Архив"</t>
  </si>
  <si>
    <t>Обеспечение эффективности деятельности учреждения как ответственного исполнителя ВЦП</t>
  </si>
  <si>
    <t>Обеспечение гарантий работникам учреждений на оплату стоимости проезда и провоза багажа в пределах Российской Федерации к месту использования отпуска и обратно</t>
  </si>
  <si>
    <t>Доля муниципального недвижимого имущества (за исключением земельных участков), используемого для выполнения полномочий Колпашевского района, от недвижимого имущества, находящегося в собственности Колпашевского района</t>
  </si>
  <si>
    <t>Выполнение работ по координатному описанию границ (установлению границ) населенных пунктов Колпашевского района</t>
  </si>
  <si>
    <t>Обеспечение проведения качественного ремонта</t>
  </si>
  <si>
    <t>Задолженность по оплате членских взносов Ассоциации "Совет муниципальных образований Томской области"</t>
  </si>
  <si>
    <t>Задолженность по оплате членских взносов в Общероссийском конгрессе муниципальных образований</t>
  </si>
  <si>
    <t>Количество поселений Колпашевского района, в которых пройдут выборы депутатов представительных органов сельских поселений</t>
  </si>
  <si>
    <t>Объем публикаций</t>
  </si>
  <si>
    <t>Участие муниципального образования "Колпашевский район" в проведении выборов депутатов представительных органов и глав сельских поселений Колпашевского района</t>
  </si>
  <si>
    <t>Участие муниципального образования "Колпашевский район" в организациях межмуниципального сотрудничества</t>
  </si>
  <si>
    <t>Количество торговых прилавков, установленных для реализации владельцами личных подсобных хозяйств продукции собственного производства</t>
  </si>
  <si>
    <t>Количество садоводческих некоммерческих товариществ, получивших субсидию на возмещение части затрат, связанных с приобретением сельскохозяйственной техники, оборудования и тракторов, необходимых для осуществления хозяйственной деятельности</t>
  </si>
  <si>
    <t>Организация библиотечного обслуживания населения сельских поселений Колпашевского района и содействие муниципальным учреждениям культуры Колпашевского района в осуществлении части передпнных полномочий по решению вопросов местного значения</t>
  </si>
  <si>
    <t>Развитие физической культуры и массового спорта на территории муниципального образования "Колпашевский район"</t>
  </si>
  <si>
    <t>Численность спортсменов Колпашевского района, участвующих в соревнованиях областного, всероссийского и международного уровней</t>
  </si>
  <si>
    <t>Количество участников в официальных региональных спортивных, физкультурных мероприятиях, проводимых на территории Томской области</t>
  </si>
  <si>
    <t>Меры поддержки для отдельных категорий граждан и некоммерческих организаций на территории муниципального образования "Колпашевский район"</t>
  </si>
  <si>
    <t>не менее 30</t>
  </si>
  <si>
    <t>Количество социально-ориентированных некоммерческих организаций, осуществляющих деятельность на территории Колпашевского района, которым была оказана поддержка</t>
  </si>
  <si>
    <t>Количество членов социально-ориентированных некоммерческих организаций, вовлеченных в мероприятия, организованные некоммерческими организациями</t>
  </si>
  <si>
    <t>не менее 400</t>
  </si>
  <si>
    <t>Количество поселений, которым предоставлена дотация из РФФП на выравнивание бюджетной обеспеченности</t>
  </si>
  <si>
    <t>Содержание автомобильной дороги "Тогур-Иванкино" (автозимник)</t>
  </si>
  <si>
    <t>Обеспечение экологической безопасности окружающей среды и населения при обращении с отходами производства и потребления                           (Охрана окружающей среды при обращении с отходами производства и потребления, повышение уровня благоустройства территорий Колпашевского района)</t>
  </si>
  <si>
    <t>Количество мероприятий по благоустройству населенных пунктов Колпашевского района</t>
  </si>
  <si>
    <t>Количество детей в организациях дополнительного образования</t>
  </si>
  <si>
    <t>Организаций отдыха детей Колпашевского района в каникулярное время                                      (Организация отдыха детей и молодежи)</t>
  </si>
  <si>
    <t>Количество штатных единиц инструктора по физической культуре, занятых в организации и проведении физкультурных мероприятий с населением по месту жительства</t>
  </si>
  <si>
    <t>Количество мероприятий</t>
  </si>
  <si>
    <t>х</t>
  </si>
  <si>
    <t>Приложение 3</t>
  </si>
  <si>
    <t>Показатели мероприятий 2016 года</t>
  </si>
  <si>
    <t>Показатели мероприятий 2017 года</t>
  </si>
  <si>
    <t>Организация библиотечного обслуживания населения сельских поселений Колпашевского района и содействие муниципальным учреждениям культуры Колпашевского района в осуществлении части переданных полномочий по решению вопросов местного значения</t>
  </si>
  <si>
    <t>Количество суток, равное суммарному количеству суток в году, когда была организована работа ледовой переправы через р. Кеть, в районе Рейда (с. Тогур) (128)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</si>
</sst>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1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/>
    </xf>
    <xf numFmtId="164" fontId="1" fillId="0" borderId="0" xfId="0" applyNumberFormat="1" applyFont="1"/>
    <xf numFmtId="165" fontId="2" fillId="2" borderId="1" xfId="0" applyNumberFormat="1" applyFont="1" applyFill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vertical="top"/>
    </xf>
    <xf numFmtId="165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165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3" fillId="5" borderId="1" xfId="0" applyFont="1" applyFill="1" applyBorder="1" applyAlignment="1">
      <alignment horizontal="justify" vertical="top" wrapText="1"/>
    </xf>
    <xf numFmtId="165" fontId="3" fillId="5" borderId="1" xfId="0" applyNumberFormat="1" applyFont="1" applyFill="1" applyBorder="1" applyAlignment="1">
      <alignment vertical="top"/>
    </xf>
    <xf numFmtId="0" fontId="3" fillId="5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3" fillId="0" borderId="0" xfId="0" applyFont="1"/>
    <xf numFmtId="0" fontId="3" fillId="0" borderId="1" xfId="0" applyFont="1" applyFill="1" applyBorder="1" applyAlignment="1">
      <alignment horizontal="justify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/>
    <xf numFmtId="0" fontId="2" fillId="2" borderId="5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7" fillId="4" borderId="6" xfId="0" applyFont="1" applyFill="1" applyBorder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4" fillId="2" borderId="6" xfId="0" applyNumberFormat="1" applyFont="1" applyFill="1" applyBorder="1"/>
    <xf numFmtId="0" fontId="3" fillId="4" borderId="6" xfId="0" applyFont="1" applyFill="1" applyBorder="1"/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vertical="center" wrapText="1"/>
    </xf>
    <xf numFmtId="0" fontId="3" fillId="5" borderId="0" xfId="0" applyFont="1" applyFill="1"/>
    <xf numFmtId="0" fontId="3" fillId="0" borderId="1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vertical="center" wrapText="1"/>
    </xf>
    <xf numFmtId="0" fontId="3" fillId="2" borderId="0" xfId="0" applyFont="1" applyFill="1"/>
    <xf numFmtId="0" fontId="7" fillId="4" borderId="6" xfId="0" applyFont="1" applyFill="1" applyBorder="1" applyAlignment="1">
      <alignment vertical="top"/>
    </xf>
    <xf numFmtId="0" fontId="11" fillId="2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/>
    </xf>
    <xf numFmtId="165" fontId="7" fillId="0" borderId="1" xfId="0" applyNumberFormat="1" applyFont="1" applyBorder="1" applyAlignment="1">
      <alignment vertical="center"/>
    </xf>
    <xf numFmtId="0" fontId="7" fillId="5" borderId="1" xfId="0" applyFont="1" applyFill="1" applyBorder="1" applyAlignment="1">
      <alignment vertical="top"/>
    </xf>
    <xf numFmtId="165" fontId="7" fillId="5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justify"/>
    </xf>
    <xf numFmtId="0" fontId="7" fillId="5" borderId="0" xfId="0" applyFont="1" applyFill="1"/>
    <xf numFmtId="0" fontId="7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/>
    <xf numFmtId="165" fontId="4" fillId="5" borderId="1" xfId="0" applyNumberFormat="1" applyFont="1" applyFill="1" applyBorder="1"/>
    <xf numFmtId="0" fontId="3" fillId="5" borderId="1" xfId="0" applyFont="1" applyFill="1" applyBorder="1" applyAlignment="1">
      <alignment horizontal="center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justify"/>
    </xf>
    <xf numFmtId="0" fontId="3" fillId="2" borderId="6" xfId="0" applyFont="1" applyFill="1" applyBorder="1"/>
    <xf numFmtId="0" fontId="8" fillId="5" borderId="1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8" xfId="0" applyFont="1" applyFill="1" applyBorder="1"/>
    <xf numFmtId="165" fontId="4" fillId="2" borderId="8" xfId="0" applyNumberFormat="1" applyFont="1" applyFill="1" applyBorder="1"/>
    <xf numFmtId="0" fontId="4" fillId="2" borderId="8" xfId="0" applyFont="1" applyFill="1" applyBorder="1" applyAlignment="1">
      <alignment horizontal="justify"/>
    </xf>
    <xf numFmtId="0" fontId="4" fillId="2" borderId="8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top"/>
    </xf>
    <xf numFmtId="0" fontId="1" fillId="0" borderId="3" xfId="0" applyFont="1" applyBorder="1" applyAlignment="1">
      <alignment horizontal="center" vertical="top"/>
    </xf>
    <xf numFmtId="165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164" fontId="2" fillId="2" borderId="6" xfId="0" applyNumberFormat="1" applyFont="1" applyFill="1" applyBorder="1"/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justify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vertical="top"/>
    </xf>
    <xf numFmtId="0" fontId="12" fillId="5" borderId="1" xfId="0" applyFont="1" applyFill="1" applyBorder="1" applyAlignment="1">
      <alignment vertical="top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center" vertical="top"/>
    </xf>
    <xf numFmtId="165" fontId="3" fillId="6" borderId="1" xfId="0" applyNumberFormat="1" applyFont="1" applyFill="1" applyBorder="1" applyAlignment="1">
      <alignment vertical="top"/>
    </xf>
    <xf numFmtId="0" fontId="3" fillId="6" borderId="1" xfId="0" applyFont="1" applyFill="1" applyBorder="1" applyAlignment="1">
      <alignment vertical="top"/>
    </xf>
    <xf numFmtId="0" fontId="4" fillId="6" borderId="1" xfId="0" applyFont="1" applyFill="1" applyBorder="1"/>
    <xf numFmtId="0" fontId="4" fillId="6" borderId="1" xfId="0" applyFont="1" applyFill="1" applyBorder="1" applyAlignment="1">
      <alignment horizontal="justify"/>
    </xf>
    <xf numFmtId="0" fontId="4" fillId="6" borderId="1" xfId="0" applyFont="1" applyFill="1" applyBorder="1" applyAlignment="1">
      <alignment horizontal="center"/>
    </xf>
    <xf numFmtId="165" fontId="4" fillId="6" borderId="1" xfId="0" applyNumberFormat="1" applyFont="1" applyFill="1" applyBorder="1"/>
    <xf numFmtId="164" fontId="4" fillId="6" borderId="6" xfId="0" applyNumberFormat="1" applyFont="1" applyFill="1" applyBorder="1"/>
    <xf numFmtId="0" fontId="3" fillId="2" borderId="1" xfId="0" applyFont="1" applyFill="1" applyBorder="1" applyAlignment="1">
      <alignment vertical="top"/>
    </xf>
    <xf numFmtId="0" fontId="3" fillId="6" borderId="1" xfId="0" applyFont="1" applyFill="1" applyBorder="1" applyAlignment="1">
      <alignment horizontal="center" vertical="top" wrapText="1"/>
    </xf>
    <xf numFmtId="165" fontId="7" fillId="6" borderId="1" xfId="0" applyNumberFormat="1" applyFont="1" applyFill="1" applyBorder="1" applyAlignment="1">
      <alignment vertical="top"/>
    </xf>
    <xf numFmtId="0" fontId="3" fillId="6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top"/>
    </xf>
    <xf numFmtId="0" fontId="3" fillId="6" borderId="1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justify"/>
    </xf>
    <xf numFmtId="0" fontId="11" fillId="6" borderId="1" xfId="0" applyFont="1" applyFill="1" applyBorder="1"/>
    <xf numFmtId="0" fontId="3" fillId="6" borderId="14" xfId="0" applyFont="1" applyFill="1" applyBorder="1" applyAlignment="1">
      <alignment vertical="center"/>
    </xf>
    <xf numFmtId="0" fontId="3" fillId="6" borderId="14" xfId="0" applyFont="1" applyFill="1" applyBorder="1" applyAlignment="1">
      <alignment vertical="center" wrapText="1"/>
    </xf>
    <xf numFmtId="0" fontId="3" fillId="6" borderId="15" xfId="0" applyFont="1" applyFill="1" applyBorder="1" applyAlignment="1">
      <alignment vertical="center" wrapText="1"/>
    </xf>
    <xf numFmtId="0" fontId="3" fillId="6" borderId="15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justify"/>
    </xf>
    <xf numFmtId="0" fontId="3" fillId="6" borderId="1" xfId="0" applyFont="1" applyFill="1" applyBorder="1" applyAlignment="1">
      <alignment horizontal="center"/>
    </xf>
    <xf numFmtId="165" fontId="3" fillId="6" borderId="1" xfId="0" applyNumberFormat="1" applyFont="1" applyFill="1" applyBorder="1"/>
    <xf numFmtId="0" fontId="3" fillId="6" borderId="1" xfId="0" applyFont="1" applyFill="1" applyBorder="1"/>
    <xf numFmtId="0" fontId="3" fillId="6" borderId="1" xfId="0" applyFont="1" applyFill="1" applyBorder="1" applyAlignment="1">
      <alignment horizontal="justify" vertical="top"/>
    </xf>
    <xf numFmtId="0" fontId="3" fillId="6" borderId="1" xfId="0" applyFont="1" applyFill="1" applyBorder="1" applyAlignment="1">
      <alignment vertical="top" wrapText="1"/>
    </xf>
    <xf numFmtId="0" fontId="8" fillId="6" borderId="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" fillId="5" borderId="0" xfId="0" applyFont="1" applyFill="1"/>
    <xf numFmtId="165" fontId="3" fillId="0" borderId="14" xfId="0" applyNumberFormat="1" applyFont="1" applyBorder="1" applyAlignment="1">
      <alignment vertical="center"/>
    </xf>
    <xf numFmtId="165" fontId="3" fillId="0" borderId="15" xfId="0" applyNumberFormat="1" applyFont="1" applyBorder="1" applyAlignment="1">
      <alignment vertical="center"/>
    </xf>
    <xf numFmtId="164" fontId="4" fillId="2" borderId="1" xfId="0" applyNumberFormat="1" applyFont="1" applyFill="1" applyBorder="1"/>
    <xf numFmtId="0" fontId="10" fillId="0" borderId="0" xfId="0" applyFont="1" applyAlignment="1">
      <alignment horizontal="right"/>
    </xf>
    <xf numFmtId="0" fontId="5" fillId="3" borderId="2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justify" vertical="top"/>
    </xf>
    <xf numFmtId="0" fontId="1" fillId="0" borderId="22" xfId="0" applyFont="1" applyBorder="1" applyAlignment="1">
      <alignment horizontal="center" vertical="top"/>
    </xf>
    <xf numFmtId="165" fontId="1" fillId="0" borderId="22" xfId="0" applyNumberFormat="1" applyFont="1" applyBorder="1" applyAlignment="1">
      <alignment vertical="top"/>
    </xf>
    <xf numFmtId="0" fontId="1" fillId="0" borderId="22" xfId="0" applyFont="1" applyBorder="1" applyAlignment="1">
      <alignment vertical="top"/>
    </xf>
    <xf numFmtId="0" fontId="1" fillId="0" borderId="22" xfId="0" applyFont="1" applyBorder="1" applyAlignment="1">
      <alignment horizontal="justify" vertical="top" wrapText="1"/>
    </xf>
    <xf numFmtId="0" fontId="1" fillId="0" borderId="22" xfId="0" applyFont="1" applyBorder="1" applyAlignment="1">
      <alignment horizontal="center" vertical="top" wrapText="1"/>
    </xf>
    <xf numFmtId="0" fontId="2" fillId="2" borderId="22" xfId="0" applyFont="1" applyFill="1" applyBorder="1"/>
    <xf numFmtId="0" fontId="2" fillId="2" borderId="22" xfId="0" applyFont="1" applyFill="1" applyBorder="1" applyAlignment="1">
      <alignment horizontal="justify"/>
    </xf>
    <xf numFmtId="165" fontId="2" fillId="2" borderId="22" xfId="0" applyNumberFormat="1" applyFont="1" applyFill="1" applyBorder="1"/>
    <xf numFmtId="164" fontId="2" fillId="2" borderId="22" xfId="0" applyNumberFormat="1" applyFont="1" applyFill="1" applyBorder="1"/>
    <xf numFmtId="0" fontId="3" fillId="0" borderId="22" xfId="0" applyFont="1" applyFill="1" applyBorder="1" applyAlignment="1">
      <alignment horizontal="justify" vertical="top"/>
    </xf>
    <xf numFmtId="0" fontId="3" fillId="0" borderId="22" xfId="0" applyFont="1" applyFill="1" applyBorder="1" applyAlignment="1">
      <alignment horizontal="center" vertical="top" wrapText="1"/>
    </xf>
    <xf numFmtId="165" fontId="3" fillId="0" borderId="22" xfId="0" applyNumberFormat="1" applyFont="1" applyFill="1" applyBorder="1" applyAlignment="1">
      <alignment vertical="top"/>
    </xf>
    <xf numFmtId="0" fontId="3" fillId="0" borderId="22" xfId="0" applyFont="1" applyFill="1" applyBorder="1" applyAlignment="1">
      <alignment horizontal="right" vertical="top"/>
    </xf>
    <xf numFmtId="0" fontId="3" fillId="0" borderId="22" xfId="0" applyFont="1" applyFill="1" applyBorder="1" applyAlignment="1">
      <alignment vertical="top"/>
    </xf>
    <xf numFmtId="0" fontId="3" fillId="5" borderId="22" xfId="0" applyFont="1" applyFill="1" applyBorder="1" applyAlignment="1">
      <alignment horizontal="center" vertical="top" wrapText="1"/>
    </xf>
    <xf numFmtId="0" fontId="4" fillId="2" borderId="22" xfId="0" applyFont="1" applyFill="1" applyBorder="1"/>
    <xf numFmtId="0" fontId="4" fillId="2" borderId="22" xfId="0" applyFont="1" applyFill="1" applyBorder="1" applyAlignment="1">
      <alignment horizontal="justify"/>
    </xf>
    <xf numFmtId="165" fontId="4" fillId="2" borderId="22" xfId="0" applyNumberFormat="1" applyFont="1" applyFill="1" applyBorder="1"/>
    <xf numFmtId="0" fontId="3" fillId="0" borderId="22" xfId="0" applyFont="1" applyBorder="1" applyAlignment="1">
      <alignment horizontal="justify" vertical="top" wrapText="1"/>
    </xf>
    <xf numFmtId="0" fontId="3" fillId="0" borderId="22" xfId="0" applyFont="1" applyBorder="1" applyAlignment="1">
      <alignment horizontal="center" vertical="top"/>
    </xf>
    <xf numFmtId="165" fontId="7" fillId="0" borderId="22" xfId="0" applyNumberFormat="1" applyFont="1" applyBorder="1" applyAlignment="1">
      <alignment vertical="top"/>
    </xf>
    <xf numFmtId="0" fontId="3" fillId="0" borderId="22" xfId="0" applyFont="1" applyBorder="1" applyAlignment="1">
      <alignment vertical="top"/>
    </xf>
    <xf numFmtId="0" fontId="7" fillId="4" borderId="22" xfId="0" applyFont="1" applyFill="1" applyBorder="1" applyAlignment="1">
      <alignment vertical="top"/>
    </xf>
    <xf numFmtId="165" fontId="3" fillId="0" borderId="22" xfId="0" applyNumberFormat="1" applyFont="1" applyBorder="1" applyAlignment="1">
      <alignment vertical="top"/>
    </xf>
    <xf numFmtId="0" fontId="7" fillId="2" borderId="22" xfId="0" applyFont="1" applyFill="1" applyBorder="1" applyAlignment="1">
      <alignment horizontal="justify"/>
    </xf>
    <xf numFmtId="0" fontId="7" fillId="2" borderId="22" xfId="0" applyFont="1" applyFill="1" applyBorder="1" applyAlignment="1">
      <alignment horizontal="center"/>
    </xf>
    <xf numFmtId="165" fontId="4" fillId="2" borderId="22" xfId="0" applyNumberFormat="1" applyFont="1" applyFill="1" applyBorder="1" applyAlignment="1">
      <alignment horizontal="right"/>
    </xf>
    <xf numFmtId="164" fontId="4" fillId="2" borderId="22" xfId="0" applyNumberFormat="1" applyFont="1" applyFill="1" applyBorder="1"/>
    <xf numFmtId="0" fontId="3" fillId="0" borderId="22" xfId="0" applyFont="1" applyBorder="1" applyAlignment="1">
      <alignment horizontal="justify" vertical="top"/>
    </xf>
    <xf numFmtId="0" fontId="3" fillId="0" borderId="22" xfId="0" applyFont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/>
    </xf>
    <xf numFmtId="0" fontId="7" fillId="4" borderId="22" xfId="0" applyFont="1" applyFill="1" applyBorder="1"/>
    <xf numFmtId="0" fontId="3" fillId="5" borderId="22" xfId="0" applyFont="1" applyFill="1" applyBorder="1" applyAlignment="1">
      <alignment horizontal="center" vertical="top"/>
    </xf>
    <xf numFmtId="0" fontId="3" fillId="2" borderId="22" xfId="0" applyFont="1" applyFill="1" applyBorder="1" applyAlignment="1">
      <alignment horizontal="justify"/>
    </xf>
    <xf numFmtId="0" fontId="3" fillId="4" borderId="22" xfId="0" applyFont="1" applyFill="1" applyBorder="1"/>
    <xf numFmtId="0" fontId="3" fillId="5" borderId="22" xfId="0" applyFont="1" applyFill="1" applyBorder="1" applyAlignment="1">
      <alignment vertical="top"/>
    </xf>
    <xf numFmtId="165" fontId="7" fillId="0" borderId="22" xfId="0" applyNumberFormat="1" applyFont="1" applyBorder="1" applyAlignment="1">
      <alignment vertical="center"/>
    </xf>
    <xf numFmtId="165" fontId="3" fillId="0" borderId="22" xfId="0" applyNumberFormat="1" applyFont="1" applyBorder="1" applyAlignment="1">
      <alignment vertical="center"/>
    </xf>
    <xf numFmtId="0" fontId="3" fillId="5" borderId="22" xfId="0" applyFont="1" applyFill="1" applyBorder="1" applyAlignment="1">
      <alignment horizontal="justify" vertical="top"/>
    </xf>
    <xf numFmtId="165" fontId="3" fillId="5" borderId="22" xfId="0" applyNumberFormat="1" applyFont="1" applyFill="1" applyBorder="1" applyAlignment="1">
      <alignment vertical="top"/>
    </xf>
    <xf numFmtId="0" fontId="3" fillId="5" borderId="22" xfId="0" applyFont="1" applyFill="1" applyBorder="1" applyAlignment="1">
      <alignment vertical="top" wrapText="1"/>
    </xf>
    <xf numFmtId="0" fontId="8" fillId="4" borderId="2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vertical="top" wrapText="1"/>
    </xf>
    <xf numFmtId="0" fontId="6" fillId="2" borderId="22" xfId="0" applyFont="1" applyFill="1" applyBorder="1" applyAlignment="1">
      <alignment vertical="center" wrapText="1"/>
    </xf>
    <xf numFmtId="0" fontId="3" fillId="2" borderId="22" xfId="0" applyFont="1" applyFill="1" applyBorder="1"/>
    <xf numFmtId="165" fontId="4" fillId="5" borderId="22" xfId="0" applyNumberFormat="1" applyFont="1" applyFill="1" applyBorder="1"/>
    <xf numFmtId="0" fontId="4" fillId="5" borderId="22" xfId="0" applyFont="1" applyFill="1" applyBorder="1"/>
    <xf numFmtId="0" fontId="4" fillId="2" borderId="22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justify" vertical="top" wrapText="1"/>
    </xf>
    <xf numFmtId="0" fontId="3" fillId="5" borderId="22" xfId="0" applyFont="1" applyFill="1" applyBorder="1" applyAlignment="1">
      <alignment horizontal="center" wrapText="1"/>
    </xf>
    <xf numFmtId="0" fontId="4" fillId="5" borderId="22" xfId="0" applyFont="1" applyFill="1" applyBorder="1" applyAlignment="1">
      <alignment horizontal="justify"/>
    </xf>
    <xf numFmtId="0" fontId="3" fillId="0" borderId="22" xfId="0" applyFont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3" fillId="0" borderId="22" xfId="0" applyFont="1" applyFill="1" applyBorder="1" applyAlignment="1">
      <alignment horizontal="center" vertical="top"/>
    </xf>
    <xf numFmtId="165" fontId="7" fillId="0" borderId="22" xfId="0" applyNumberFormat="1" applyFont="1" applyFill="1" applyBorder="1" applyAlignment="1">
      <alignment vertical="top"/>
    </xf>
    <xf numFmtId="0" fontId="7" fillId="4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/>
    </xf>
    <xf numFmtId="0" fontId="3" fillId="0" borderId="22" xfId="0" applyFont="1" applyFill="1" applyBorder="1" applyAlignment="1">
      <alignment horizontal="justify" vertical="top" wrapText="1"/>
    </xf>
    <xf numFmtId="0" fontId="3" fillId="4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justify" vertical="top" wrapText="1"/>
    </xf>
    <xf numFmtId="0" fontId="11" fillId="2" borderId="22" xfId="0" applyFont="1" applyFill="1" applyBorder="1" applyAlignment="1">
      <alignment horizontal="justify"/>
    </xf>
    <xf numFmtId="0" fontId="11" fillId="2" borderId="22" xfId="0" applyFont="1" applyFill="1" applyBorder="1"/>
    <xf numFmtId="0" fontId="7" fillId="5" borderId="22" xfId="0" applyFont="1" applyFill="1" applyBorder="1" applyAlignment="1">
      <alignment horizontal="justify" vertical="top" wrapText="1"/>
    </xf>
    <xf numFmtId="0" fontId="7" fillId="5" borderId="22" xfId="0" applyFont="1" applyFill="1" applyBorder="1" applyAlignment="1">
      <alignment vertical="top"/>
    </xf>
    <xf numFmtId="165" fontId="7" fillId="5" borderId="22" xfId="0" applyNumberFormat="1" applyFont="1" applyFill="1" applyBorder="1" applyAlignment="1">
      <alignment vertical="top"/>
    </xf>
    <xf numFmtId="0" fontId="12" fillId="5" borderId="22" xfId="0" applyFont="1" applyFill="1" applyBorder="1" applyAlignment="1">
      <alignment vertical="top" wrapText="1"/>
    </xf>
    <xf numFmtId="0" fontId="7" fillId="2" borderId="22" xfId="0" applyFont="1" applyFill="1" applyBorder="1"/>
    <xf numFmtId="0" fontId="3" fillId="0" borderId="22" xfId="0" applyFont="1" applyBorder="1" applyAlignment="1">
      <alignment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top"/>
    </xf>
    <xf numFmtId="0" fontId="3" fillId="5" borderId="0" xfId="0" applyFont="1" applyFill="1" applyBorder="1"/>
    <xf numFmtId="0" fontId="4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/>
    </xf>
    <xf numFmtId="0" fontId="4" fillId="5" borderId="0" xfId="0" applyFont="1" applyFill="1" applyBorder="1"/>
    <xf numFmtId="0" fontId="3" fillId="5" borderId="0" xfId="0" applyFont="1" applyFill="1" applyBorder="1" applyAlignment="1">
      <alignment horizontal="justify"/>
    </xf>
    <xf numFmtId="0" fontId="3" fillId="5" borderId="0" xfId="0" applyFont="1" applyFill="1" applyBorder="1" applyAlignment="1">
      <alignment horizontal="center"/>
    </xf>
    <xf numFmtId="165" fontId="4" fillId="5" borderId="0" xfId="0" applyNumberFormat="1" applyFont="1" applyFill="1" applyBorder="1"/>
    <xf numFmtId="164" fontId="4" fillId="5" borderId="0" xfId="0" applyNumberFormat="1" applyFont="1" applyFill="1" applyBorder="1"/>
    <xf numFmtId="0" fontId="3" fillId="5" borderId="25" xfId="0" applyFont="1" applyFill="1" applyBorder="1" applyAlignment="1">
      <alignment horizontal="justify" vertical="top"/>
    </xf>
    <xf numFmtId="165" fontId="3" fillId="5" borderId="25" xfId="0" applyNumberFormat="1" applyFont="1" applyFill="1" applyBorder="1" applyAlignment="1">
      <alignment vertical="top"/>
    </xf>
    <xf numFmtId="0" fontId="3" fillId="5" borderId="25" xfId="0" applyFont="1" applyFill="1" applyBorder="1" applyAlignment="1">
      <alignment vertical="top" wrapText="1"/>
    </xf>
    <xf numFmtId="0" fontId="8" fillId="4" borderId="25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0" fontId="3" fillId="5" borderId="25" xfId="0" applyFont="1" applyFill="1" applyBorder="1" applyAlignment="1">
      <alignment vertical="center" wrapText="1"/>
    </xf>
    <xf numFmtId="0" fontId="3" fillId="4" borderId="25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165" fontId="4" fillId="5" borderId="22" xfId="0" applyNumberFormat="1" applyFont="1" applyFill="1" applyBorder="1" applyAlignment="1">
      <alignment horizontal="right" vertical="center"/>
    </xf>
    <xf numFmtId="0" fontId="7" fillId="4" borderId="22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right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165" fontId="3" fillId="0" borderId="23" xfId="0" applyNumberFormat="1" applyFont="1" applyFill="1" applyBorder="1" applyAlignment="1">
      <alignment horizontal="right" vertical="center"/>
    </xf>
    <xf numFmtId="165" fontId="3" fillId="0" borderId="25" xfId="0" applyNumberFormat="1" applyFont="1" applyFill="1" applyBorder="1" applyAlignment="1">
      <alignment horizontal="right" vertical="center"/>
    </xf>
    <xf numFmtId="0" fontId="5" fillId="4" borderId="2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3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/>
    </xf>
    <xf numFmtId="0" fontId="3" fillId="0" borderId="25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3" fillId="5" borderId="2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right" vertical="top"/>
    </xf>
    <xf numFmtId="165" fontId="3" fillId="0" borderId="15" xfId="0" applyNumberFormat="1" applyFont="1" applyFill="1" applyBorder="1" applyAlignment="1">
      <alignment horizontal="right" vertical="top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15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right" vertical="center"/>
    </xf>
    <xf numFmtId="165" fontId="3" fillId="0" borderId="14" xfId="0" applyNumberFormat="1" applyFont="1" applyFill="1" applyBorder="1" applyAlignment="1">
      <alignment horizontal="right" vertical="center"/>
    </xf>
    <xf numFmtId="165" fontId="3" fillId="0" borderId="15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V184"/>
  <sheetViews>
    <sheetView tabSelected="1" workbookViewId="0">
      <selection activeCell="M51" sqref="M51"/>
    </sheetView>
  </sheetViews>
  <sheetFormatPr defaultRowHeight="15"/>
  <cols>
    <col min="1" max="1" width="16.5703125" style="1" customWidth="1"/>
    <col min="2" max="2" width="3.7109375" style="1" customWidth="1"/>
    <col min="3" max="3" width="16.7109375" style="1" customWidth="1"/>
    <col min="4" max="4" width="33.5703125" style="3" customWidth="1"/>
    <col min="5" max="5" width="10.5703125" style="1" customWidth="1"/>
    <col min="6" max="6" width="8.5703125" style="1" customWidth="1"/>
    <col min="7" max="7" width="13.140625" style="1" customWidth="1"/>
    <col min="8" max="8" width="33.5703125" style="3" customWidth="1"/>
    <col min="9" max="9" width="10.5703125" style="1" customWidth="1"/>
    <col min="10" max="10" width="8.5703125" style="1" customWidth="1"/>
    <col min="11" max="11" width="13.140625" style="1" customWidth="1"/>
    <col min="12" max="12" width="7.42578125" style="1" customWidth="1"/>
    <col min="13" max="13" width="8.28515625" style="1" customWidth="1"/>
    <col min="14" max="152" width="9.140625" style="144"/>
    <col min="153" max="16384" width="9.140625" style="1"/>
  </cols>
  <sheetData>
    <row r="1" spans="1:152" ht="18.75">
      <c r="M1" s="148" t="s">
        <v>177</v>
      </c>
    </row>
    <row r="2" spans="1:152" ht="18.75">
      <c r="A2" s="257" t="s">
        <v>11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</row>
    <row r="3" spans="1:152" ht="9.75" customHeight="1"/>
    <row r="4" spans="1:152" ht="21.75" customHeight="1">
      <c r="A4" s="258" t="s">
        <v>0</v>
      </c>
      <c r="B4" s="258" t="s">
        <v>7</v>
      </c>
      <c r="C4" s="258" t="s">
        <v>12</v>
      </c>
      <c r="D4" s="258" t="s">
        <v>178</v>
      </c>
      <c r="E4" s="258" t="s">
        <v>13</v>
      </c>
      <c r="F4" s="258"/>
      <c r="G4" s="259" t="s">
        <v>51</v>
      </c>
      <c r="H4" s="258" t="s">
        <v>179</v>
      </c>
      <c r="I4" s="258" t="s">
        <v>13</v>
      </c>
      <c r="J4" s="258"/>
      <c r="K4" s="259" t="s">
        <v>141</v>
      </c>
      <c r="L4" s="258" t="s">
        <v>16</v>
      </c>
      <c r="M4" s="256" t="s">
        <v>17</v>
      </c>
    </row>
    <row r="5" spans="1:152" ht="18.75" customHeight="1">
      <c r="A5" s="258"/>
      <c r="B5" s="258"/>
      <c r="C5" s="258"/>
      <c r="D5" s="258"/>
      <c r="E5" s="149" t="s">
        <v>14</v>
      </c>
      <c r="F5" s="149" t="s">
        <v>15</v>
      </c>
      <c r="G5" s="259"/>
      <c r="H5" s="258"/>
      <c r="I5" s="149" t="s">
        <v>14</v>
      </c>
      <c r="J5" s="149" t="s">
        <v>15</v>
      </c>
      <c r="K5" s="259"/>
      <c r="L5" s="258"/>
      <c r="M5" s="256"/>
    </row>
    <row r="6" spans="1:152" ht="30">
      <c r="A6" s="264" t="s">
        <v>36</v>
      </c>
      <c r="B6" s="265">
        <v>1</v>
      </c>
      <c r="C6" s="266" t="s">
        <v>1</v>
      </c>
      <c r="D6" s="150" t="s">
        <v>33</v>
      </c>
      <c r="E6" s="151">
        <v>97</v>
      </c>
      <c r="F6" s="151">
        <v>97</v>
      </c>
      <c r="G6" s="152"/>
      <c r="H6" s="150"/>
      <c r="I6" s="151"/>
      <c r="J6" s="151"/>
      <c r="K6" s="152"/>
      <c r="L6" s="153"/>
      <c r="M6" s="241" t="s">
        <v>47</v>
      </c>
    </row>
    <row r="7" spans="1:152" ht="33" customHeight="1">
      <c r="A7" s="264"/>
      <c r="B7" s="265"/>
      <c r="C7" s="266"/>
      <c r="D7" s="154" t="s">
        <v>34</v>
      </c>
      <c r="E7" s="155">
        <v>1080</v>
      </c>
      <c r="F7" s="155">
        <v>1080</v>
      </c>
      <c r="G7" s="152"/>
      <c r="H7" s="154"/>
      <c r="I7" s="155"/>
      <c r="J7" s="155"/>
      <c r="K7" s="152"/>
      <c r="L7" s="153"/>
      <c r="M7" s="241"/>
    </row>
    <row r="8" spans="1:152" ht="30">
      <c r="A8" s="264"/>
      <c r="B8" s="265"/>
      <c r="C8" s="266"/>
      <c r="D8" s="150" t="s">
        <v>35</v>
      </c>
      <c r="E8" s="151">
        <v>18804</v>
      </c>
      <c r="F8" s="151">
        <v>19575</v>
      </c>
      <c r="G8" s="152"/>
      <c r="H8" s="150"/>
      <c r="I8" s="151"/>
      <c r="J8" s="151"/>
      <c r="K8" s="152"/>
      <c r="L8" s="153"/>
      <c r="M8" s="241"/>
    </row>
    <row r="9" spans="1:152">
      <c r="A9" s="264"/>
      <c r="B9" s="265"/>
      <c r="C9" s="266"/>
      <c r="D9" s="150" t="s">
        <v>53</v>
      </c>
      <c r="E9" s="151">
        <v>48.3</v>
      </c>
      <c r="F9" s="151">
        <v>48.3</v>
      </c>
      <c r="G9" s="152"/>
      <c r="H9" s="150"/>
      <c r="I9" s="151"/>
      <c r="J9" s="151"/>
      <c r="K9" s="152"/>
      <c r="L9" s="153"/>
      <c r="M9" s="241"/>
    </row>
    <row r="10" spans="1:152" ht="30">
      <c r="A10" s="264"/>
      <c r="B10" s="265"/>
      <c r="C10" s="266"/>
      <c r="D10" s="150" t="s">
        <v>54</v>
      </c>
      <c r="E10" s="151">
        <v>97</v>
      </c>
      <c r="F10" s="151">
        <v>97</v>
      </c>
      <c r="G10" s="152"/>
      <c r="H10" s="150"/>
      <c r="I10" s="151"/>
      <c r="J10" s="151"/>
      <c r="K10" s="152"/>
      <c r="L10" s="153"/>
      <c r="M10" s="241"/>
    </row>
    <row r="11" spans="1:152" ht="45">
      <c r="A11" s="264"/>
      <c r="B11" s="265"/>
      <c r="C11" s="266"/>
      <c r="D11" s="150"/>
      <c r="E11" s="151"/>
      <c r="F11" s="151"/>
      <c r="G11" s="152"/>
      <c r="H11" s="150" t="s">
        <v>142</v>
      </c>
      <c r="I11" s="151">
        <v>27585</v>
      </c>
      <c r="J11" s="151">
        <v>27585</v>
      </c>
      <c r="K11" s="152">
        <v>2320</v>
      </c>
      <c r="L11" s="153"/>
      <c r="M11" s="241"/>
    </row>
    <row r="12" spans="1:152" ht="60">
      <c r="A12" s="264"/>
      <c r="B12" s="265"/>
      <c r="C12" s="266"/>
      <c r="D12" s="150"/>
      <c r="E12" s="151"/>
      <c r="F12" s="151"/>
      <c r="G12" s="152"/>
      <c r="H12" s="150" t="s">
        <v>145</v>
      </c>
      <c r="I12" s="151">
        <v>56185</v>
      </c>
      <c r="J12" s="151">
        <v>56185</v>
      </c>
      <c r="K12" s="152">
        <v>24.6</v>
      </c>
      <c r="L12" s="153"/>
      <c r="M12" s="241"/>
    </row>
    <row r="13" spans="1:152" ht="75">
      <c r="A13" s="264"/>
      <c r="B13" s="265"/>
      <c r="C13" s="266"/>
      <c r="D13" s="150"/>
      <c r="E13" s="151"/>
      <c r="F13" s="151"/>
      <c r="G13" s="152"/>
      <c r="H13" s="150" t="s">
        <v>143</v>
      </c>
      <c r="I13" s="151">
        <v>100</v>
      </c>
      <c r="J13" s="151">
        <v>100</v>
      </c>
      <c r="K13" s="152">
        <v>137</v>
      </c>
      <c r="L13" s="153"/>
      <c r="M13" s="241"/>
    </row>
    <row r="14" spans="1:152" ht="30">
      <c r="A14" s="264"/>
      <c r="B14" s="265"/>
      <c r="C14" s="266"/>
      <c r="D14" s="150"/>
      <c r="E14" s="151"/>
      <c r="F14" s="151"/>
      <c r="G14" s="152"/>
      <c r="H14" s="150" t="s">
        <v>144</v>
      </c>
      <c r="I14" s="151">
        <v>9</v>
      </c>
      <c r="J14" s="151">
        <v>9</v>
      </c>
      <c r="K14" s="152">
        <v>211.1</v>
      </c>
      <c r="L14" s="153"/>
      <c r="M14" s="241"/>
    </row>
    <row r="15" spans="1:152">
      <c r="A15" s="156" t="s">
        <v>133</v>
      </c>
      <c r="B15" s="156"/>
      <c r="C15" s="156"/>
      <c r="D15" s="157"/>
      <c r="E15" s="156"/>
      <c r="F15" s="156"/>
      <c r="G15" s="158">
        <v>2960.1</v>
      </c>
      <c r="H15" s="157"/>
      <c r="I15" s="156"/>
      <c r="J15" s="156"/>
      <c r="K15" s="158">
        <v>2692.7</v>
      </c>
      <c r="L15" s="156">
        <f>SUM(L6:L10)</f>
        <v>0</v>
      </c>
      <c r="M15" s="159">
        <f>L15/3</f>
        <v>0</v>
      </c>
    </row>
    <row r="16" spans="1:152" s="24" customFormat="1" ht="60" customHeight="1">
      <c r="A16" s="262" t="s">
        <v>3</v>
      </c>
      <c r="B16" s="263">
        <v>2</v>
      </c>
      <c r="C16" s="248" t="s">
        <v>46</v>
      </c>
      <c r="D16" s="160" t="s">
        <v>55</v>
      </c>
      <c r="E16" s="161" t="s">
        <v>56</v>
      </c>
      <c r="F16" s="161">
        <v>24</v>
      </c>
      <c r="G16" s="162"/>
      <c r="H16" s="160"/>
      <c r="I16" s="163"/>
      <c r="J16" s="164"/>
      <c r="K16" s="162"/>
      <c r="L16" s="164"/>
      <c r="M16" s="251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</row>
    <row r="17" spans="1:152" s="24" customFormat="1" ht="75">
      <c r="A17" s="262"/>
      <c r="B17" s="263"/>
      <c r="C17" s="248"/>
      <c r="D17" s="160" t="s">
        <v>57</v>
      </c>
      <c r="E17" s="161" t="s">
        <v>58</v>
      </c>
      <c r="F17" s="161">
        <v>0</v>
      </c>
      <c r="G17" s="162"/>
      <c r="H17" s="160"/>
      <c r="I17" s="164"/>
      <c r="J17" s="164"/>
      <c r="K17" s="162"/>
      <c r="L17" s="164"/>
      <c r="M17" s="252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</row>
    <row r="18" spans="1:152" s="24" customFormat="1" ht="60">
      <c r="A18" s="262"/>
      <c r="B18" s="263"/>
      <c r="C18" s="248"/>
      <c r="D18" s="160" t="s">
        <v>59</v>
      </c>
      <c r="E18" s="161" t="s">
        <v>58</v>
      </c>
      <c r="F18" s="161">
        <v>22.5</v>
      </c>
      <c r="G18" s="162"/>
      <c r="H18" s="160"/>
      <c r="I18" s="164"/>
      <c r="J18" s="164"/>
      <c r="K18" s="162"/>
      <c r="L18" s="164"/>
      <c r="M18" s="25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</row>
    <row r="19" spans="1:152" s="24" customFormat="1" ht="46.5" customHeight="1">
      <c r="A19" s="262" t="s">
        <v>3</v>
      </c>
      <c r="B19" s="263"/>
      <c r="C19" s="248"/>
      <c r="D19" s="160"/>
      <c r="E19" s="161"/>
      <c r="F19" s="161"/>
      <c r="G19" s="162"/>
      <c r="H19" s="160" t="s">
        <v>146</v>
      </c>
      <c r="I19" s="161">
        <v>100</v>
      </c>
      <c r="J19" s="165">
        <v>96</v>
      </c>
      <c r="K19" s="162">
        <v>8334.7999999999993</v>
      </c>
      <c r="L19" s="164"/>
      <c r="M19" s="251" t="s">
        <v>47</v>
      </c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</row>
    <row r="20" spans="1:152" s="24" customFormat="1" ht="75.75" customHeight="1">
      <c r="A20" s="262"/>
      <c r="B20" s="263"/>
      <c r="C20" s="248"/>
      <c r="D20" s="160"/>
      <c r="E20" s="161"/>
      <c r="F20" s="161"/>
      <c r="G20" s="162"/>
      <c r="H20" s="160" t="s">
        <v>147</v>
      </c>
      <c r="I20" s="161">
        <v>100</v>
      </c>
      <c r="J20" s="165">
        <v>100</v>
      </c>
      <c r="K20" s="162">
        <v>23.1</v>
      </c>
      <c r="L20" s="164"/>
      <c r="M20" s="252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</row>
    <row r="21" spans="1:152" s="24" customFormat="1" ht="123" customHeight="1">
      <c r="A21" s="262"/>
      <c r="B21" s="263"/>
      <c r="C21" s="248"/>
      <c r="D21" s="160"/>
      <c r="E21" s="161"/>
      <c r="F21" s="161"/>
      <c r="G21" s="162"/>
      <c r="H21" s="160" t="s">
        <v>148</v>
      </c>
      <c r="I21" s="161">
        <v>70</v>
      </c>
      <c r="J21" s="165">
        <v>83</v>
      </c>
      <c r="K21" s="254">
        <v>3477.1</v>
      </c>
      <c r="L21" s="164"/>
      <c r="M21" s="252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</row>
    <row r="22" spans="1:152" s="24" customFormat="1" ht="60">
      <c r="A22" s="262"/>
      <c r="B22" s="263"/>
      <c r="C22" s="248"/>
      <c r="D22" s="160"/>
      <c r="E22" s="161"/>
      <c r="F22" s="161"/>
      <c r="G22" s="162"/>
      <c r="H22" s="160" t="s">
        <v>149</v>
      </c>
      <c r="I22" s="161">
        <v>80</v>
      </c>
      <c r="J22" s="165">
        <v>90</v>
      </c>
      <c r="K22" s="255"/>
      <c r="L22" s="164"/>
      <c r="M22" s="252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</row>
    <row r="23" spans="1:152" s="24" customFormat="1" ht="30">
      <c r="A23" s="262"/>
      <c r="B23" s="263"/>
      <c r="C23" s="248"/>
      <c r="D23" s="160"/>
      <c r="E23" s="161"/>
      <c r="F23" s="161"/>
      <c r="G23" s="162"/>
      <c r="H23" s="160" t="s">
        <v>150</v>
      </c>
      <c r="I23" s="161">
        <v>80</v>
      </c>
      <c r="J23" s="165">
        <v>100</v>
      </c>
      <c r="K23" s="162">
        <v>3798.6</v>
      </c>
      <c r="L23" s="164"/>
      <c r="M23" s="25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</row>
    <row r="24" spans="1:152" s="24" customFormat="1">
      <c r="A24" s="166" t="s">
        <v>134</v>
      </c>
      <c r="B24" s="166"/>
      <c r="C24" s="166"/>
      <c r="D24" s="167"/>
      <c r="E24" s="166"/>
      <c r="F24" s="166"/>
      <c r="G24" s="168">
        <v>17029</v>
      </c>
      <c r="H24" s="167"/>
      <c r="I24" s="166"/>
      <c r="J24" s="166"/>
      <c r="K24" s="168">
        <v>15633.6</v>
      </c>
      <c r="L24" s="166">
        <f>SUM(L16:L18)</f>
        <v>0</v>
      </c>
      <c r="M24" s="166">
        <f>L24/2</f>
        <v>0</v>
      </c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</row>
    <row r="25" spans="1:152" s="13" customFormat="1" ht="75" customHeight="1">
      <c r="A25" s="261" t="s">
        <v>135</v>
      </c>
      <c r="B25" s="260">
        <v>3</v>
      </c>
      <c r="C25" s="247" t="s">
        <v>4</v>
      </c>
      <c r="D25" s="169" t="s">
        <v>121</v>
      </c>
      <c r="E25" s="170">
        <v>8</v>
      </c>
      <c r="F25" s="170">
        <v>8</v>
      </c>
      <c r="G25" s="171"/>
      <c r="H25" s="169"/>
      <c r="I25" s="170"/>
      <c r="J25" s="170"/>
      <c r="K25" s="171"/>
      <c r="L25" s="172"/>
      <c r="M25" s="173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</row>
    <row r="26" spans="1:152" s="13" customFormat="1" ht="60">
      <c r="A26" s="261"/>
      <c r="B26" s="260"/>
      <c r="C26" s="247"/>
      <c r="D26" s="169" t="s">
        <v>22</v>
      </c>
      <c r="E26" s="170">
        <v>184</v>
      </c>
      <c r="F26" s="170">
        <v>184</v>
      </c>
      <c r="G26" s="171"/>
      <c r="H26" s="169"/>
      <c r="I26" s="170"/>
      <c r="J26" s="170"/>
      <c r="K26" s="171"/>
      <c r="L26" s="172"/>
      <c r="M26" s="173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</row>
    <row r="27" spans="1:152" s="13" customFormat="1" ht="32.25" customHeight="1">
      <c r="A27" s="261"/>
      <c r="B27" s="260"/>
      <c r="C27" s="247"/>
      <c r="D27" s="169" t="s">
        <v>23</v>
      </c>
      <c r="E27" s="170">
        <v>1466</v>
      </c>
      <c r="F27" s="170">
        <v>1466</v>
      </c>
      <c r="G27" s="171"/>
      <c r="H27" s="169" t="s">
        <v>23</v>
      </c>
      <c r="I27" s="170">
        <v>1426</v>
      </c>
      <c r="J27" s="170">
        <v>1449</v>
      </c>
      <c r="K27" s="174">
        <v>59657.599999999999</v>
      </c>
      <c r="L27" s="172">
        <v>1</v>
      </c>
      <c r="M27" s="173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</row>
    <row r="28" spans="1:152" s="13" customFormat="1" ht="60">
      <c r="A28" s="261"/>
      <c r="B28" s="260"/>
      <c r="C28" s="247"/>
      <c r="D28" s="169" t="s">
        <v>122</v>
      </c>
      <c r="E28" s="170">
        <v>8</v>
      </c>
      <c r="F28" s="170">
        <v>8</v>
      </c>
      <c r="G28" s="171"/>
      <c r="H28" s="169" t="s">
        <v>122</v>
      </c>
      <c r="I28" s="170">
        <v>8</v>
      </c>
      <c r="J28" s="170">
        <v>8</v>
      </c>
      <c r="K28" s="174">
        <v>2600.3000000000002</v>
      </c>
      <c r="L28" s="172">
        <v>5</v>
      </c>
      <c r="M28" s="173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</row>
    <row r="29" spans="1:152" s="13" customFormat="1" ht="90">
      <c r="A29" s="261" t="s">
        <v>135</v>
      </c>
      <c r="B29" s="260"/>
      <c r="C29" s="221"/>
      <c r="D29" s="169" t="s">
        <v>123</v>
      </c>
      <c r="E29" s="170">
        <v>100</v>
      </c>
      <c r="F29" s="170">
        <v>100</v>
      </c>
      <c r="G29" s="171"/>
      <c r="H29" s="169" t="s">
        <v>123</v>
      </c>
      <c r="I29" s="170">
        <v>100</v>
      </c>
      <c r="J29" s="170">
        <v>100</v>
      </c>
      <c r="K29" s="174">
        <v>727.5</v>
      </c>
      <c r="L29" s="172">
        <v>5</v>
      </c>
      <c r="M29" s="173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</row>
    <row r="30" spans="1:152" s="13" customFormat="1">
      <c r="A30" s="261"/>
      <c r="B30" s="260"/>
      <c r="C30" s="166" t="s">
        <v>2</v>
      </c>
      <c r="D30" s="175"/>
      <c r="E30" s="176"/>
      <c r="F30" s="176"/>
      <c r="G30" s="177">
        <v>64055.1</v>
      </c>
      <c r="H30" s="175"/>
      <c r="I30" s="176"/>
      <c r="J30" s="176"/>
      <c r="K30" s="177">
        <v>62985.4</v>
      </c>
      <c r="L30" s="166">
        <f>SUM(L27:L29)</f>
        <v>11</v>
      </c>
      <c r="M30" s="178">
        <f>L30/3</f>
        <v>3.6666666666666665</v>
      </c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</row>
    <row r="31" spans="1:152" s="13" customFormat="1" ht="31.5" customHeight="1">
      <c r="A31" s="261"/>
      <c r="B31" s="260">
        <v>4</v>
      </c>
      <c r="C31" s="247" t="s">
        <v>25</v>
      </c>
      <c r="D31" s="179" t="s">
        <v>26</v>
      </c>
      <c r="E31" s="170">
        <v>4</v>
      </c>
      <c r="F31" s="170">
        <v>4</v>
      </c>
      <c r="G31" s="171"/>
      <c r="H31" s="179"/>
      <c r="I31" s="170"/>
      <c r="J31" s="170"/>
      <c r="K31" s="174"/>
      <c r="L31" s="172"/>
      <c r="M31" s="245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</row>
    <row r="32" spans="1:152" s="13" customFormat="1" ht="48" customHeight="1">
      <c r="A32" s="261"/>
      <c r="B32" s="260"/>
      <c r="C32" s="247"/>
      <c r="D32" s="169" t="s">
        <v>27</v>
      </c>
      <c r="E32" s="170">
        <v>5</v>
      </c>
      <c r="F32" s="170">
        <v>5</v>
      </c>
      <c r="G32" s="171"/>
      <c r="H32" s="169"/>
      <c r="I32" s="170"/>
      <c r="J32" s="170"/>
      <c r="K32" s="174"/>
      <c r="L32" s="172"/>
      <c r="M32" s="245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</row>
    <row r="33" spans="1:152" s="13" customFormat="1" ht="46.5" customHeight="1">
      <c r="A33" s="261"/>
      <c r="B33" s="260"/>
      <c r="C33" s="247"/>
      <c r="D33" s="169" t="s">
        <v>126</v>
      </c>
      <c r="E33" s="170">
        <v>4</v>
      </c>
      <c r="F33" s="170">
        <v>4</v>
      </c>
      <c r="G33" s="171"/>
      <c r="H33" s="169" t="s">
        <v>126</v>
      </c>
      <c r="I33" s="170">
        <v>4</v>
      </c>
      <c r="J33" s="170">
        <v>4</v>
      </c>
      <c r="K33" s="174">
        <v>5615.3</v>
      </c>
      <c r="L33" s="172">
        <v>0</v>
      </c>
      <c r="M33" s="24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</row>
    <row r="34" spans="1:152" s="13" customFormat="1" ht="90">
      <c r="A34" s="261"/>
      <c r="B34" s="260"/>
      <c r="C34" s="247"/>
      <c r="D34" s="169" t="s">
        <v>123</v>
      </c>
      <c r="E34" s="170">
        <v>100</v>
      </c>
      <c r="F34" s="170">
        <v>100</v>
      </c>
      <c r="G34" s="171"/>
      <c r="H34" s="169" t="s">
        <v>123</v>
      </c>
      <c r="I34" s="170">
        <v>100</v>
      </c>
      <c r="J34" s="170">
        <v>100</v>
      </c>
      <c r="K34" s="174">
        <v>519.1</v>
      </c>
      <c r="L34" s="172">
        <v>0</v>
      </c>
      <c r="M34" s="245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</row>
    <row r="35" spans="1:152" s="13" customFormat="1" ht="60">
      <c r="A35" s="261"/>
      <c r="B35" s="260"/>
      <c r="C35" s="247"/>
      <c r="D35" s="169"/>
      <c r="E35" s="170"/>
      <c r="F35" s="170"/>
      <c r="G35" s="171"/>
      <c r="H35" s="169" t="s">
        <v>172</v>
      </c>
      <c r="I35" s="170">
        <v>2551</v>
      </c>
      <c r="J35" s="170">
        <v>3347</v>
      </c>
      <c r="K35" s="174">
        <v>39896.800000000003</v>
      </c>
      <c r="L35" s="172"/>
      <c r="M35" s="181" t="s">
        <v>47</v>
      </c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</row>
    <row r="36" spans="1:152" s="13" customFormat="1">
      <c r="A36" s="261"/>
      <c r="B36" s="260"/>
      <c r="C36" s="166" t="s">
        <v>2</v>
      </c>
      <c r="D36" s="175"/>
      <c r="E36" s="182"/>
      <c r="F36" s="182"/>
      <c r="G36" s="168">
        <v>42682.9</v>
      </c>
      <c r="H36" s="175"/>
      <c r="I36" s="182"/>
      <c r="J36" s="182"/>
      <c r="K36" s="168">
        <v>46031.199999999997</v>
      </c>
      <c r="L36" s="166">
        <f>SUM(L31:L35)</f>
        <v>0</v>
      </c>
      <c r="M36" s="178">
        <f>L36/3</f>
        <v>0</v>
      </c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</row>
    <row r="37" spans="1:152" s="13" customFormat="1" ht="76.5" customHeight="1">
      <c r="A37" s="261"/>
      <c r="B37" s="260">
        <v>5</v>
      </c>
      <c r="C37" s="247" t="s">
        <v>173</v>
      </c>
      <c r="D37" s="169" t="s">
        <v>28</v>
      </c>
      <c r="E37" s="170">
        <v>16</v>
      </c>
      <c r="F37" s="170">
        <v>16</v>
      </c>
      <c r="G37" s="171"/>
      <c r="H37" s="169"/>
      <c r="I37" s="170"/>
      <c r="J37" s="170"/>
      <c r="K37" s="171"/>
      <c r="L37" s="172"/>
      <c r="M37" s="183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</row>
    <row r="38" spans="1:152" s="13" customFormat="1" ht="63" customHeight="1">
      <c r="A38" s="261"/>
      <c r="B38" s="260"/>
      <c r="C38" s="247"/>
      <c r="D38" s="169" t="s">
        <v>29</v>
      </c>
      <c r="E38" s="184">
        <v>1145</v>
      </c>
      <c r="F38" s="170">
        <v>1145</v>
      </c>
      <c r="G38" s="171"/>
      <c r="H38" s="169" t="s">
        <v>29</v>
      </c>
      <c r="I38" s="184">
        <v>1268</v>
      </c>
      <c r="J38" s="170">
        <v>1268</v>
      </c>
      <c r="K38" s="174">
        <v>2104.6</v>
      </c>
      <c r="L38" s="172">
        <v>1</v>
      </c>
      <c r="M38" s="183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</row>
    <row r="39" spans="1:152" s="24" customFormat="1">
      <c r="A39" s="261"/>
      <c r="B39" s="260"/>
      <c r="C39" s="166" t="s">
        <v>2</v>
      </c>
      <c r="D39" s="185"/>
      <c r="E39" s="182"/>
      <c r="F39" s="182"/>
      <c r="G39" s="168">
        <v>2094.6</v>
      </c>
      <c r="H39" s="185"/>
      <c r="I39" s="182"/>
      <c r="J39" s="182"/>
      <c r="K39" s="168">
        <v>2104.6</v>
      </c>
      <c r="L39" s="166">
        <f>SUM(L37:L38)</f>
        <v>1</v>
      </c>
      <c r="M39" s="178">
        <f>L39/1</f>
        <v>1</v>
      </c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</row>
    <row r="40" spans="1:152" s="224" customFormat="1" ht="27" customHeight="1">
      <c r="A40" s="225"/>
      <c r="B40" s="226"/>
      <c r="C40" s="227"/>
      <c r="D40" s="228"/>
      <c r="E40" s="229"/>
      <c r="F40" s="229"/>
      <c r="G40" s="230"/>
      <c r="H40" s="228"/>
      <c r="I40" s="229"/>
      <c r="J40" s="229"/>
      <c r="K40" s="230"/>
      <c r="L40" s="227"/>
      <c r="M40" s="231"/>
    </row>
    <row r="41" spans="1:152" s="13" customFormat="1" ht="47.25" customHeight="1">
      <c r="A41" s="261" t="s">
        <v>135</v>
      </c>
      <c r="B41" s="260">
        <v>6</v>
      </c>
      <c r="C41" s="247" t="s">
        <v>30</v>
      </c>
      <c r="D41" s="169" t="s">
        <v>50</v>
      </c>
      <c r="E41" s="184">
        <v>19</v>
      </c>
      <c r="F41" s="170">
        <v>19</v>
      </c>
      <c r="G41" s="174"/>
      <c r="H41" s="169"/>
      <c r="I41" s="184"/>
      <c r="J41" s="170"/>
      <c r="K41" s="174"/>
      <c r="L41" s="172"/>
      <c r="M41" s="18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</row>
    <row r="42" spans="1:152" s="13" customFormat="1" ht="60" customHeight="1">
      <c r="A42" s="261"/>
      <c r="B42" s="260"/>
      <c r="C42" s="247"/>
      <c r="D42" s="169" t="s">
        <v>31</v>
      </c>
      <c r="E42" s="184">
        <v>1934</v>
      </c>
      <c r="F42" s="170">
        <v>1836</v>
      </c>
      <c r="G42" s="174"/>
      <c r="H42" s="169" t="s">
        <v>31</v>
      </c>
      <c r="I42" s="184">
        <v>1930</v>
      </c>
      <c r="J42" s="170">
        <v>1670</v>
      </c>
      <c r="K42" s="174">
        <v>2504.9</v>
      </c>
      <c r="L42" s="187">
        <v>1</v>
      </c>
      <c r="M42" s="18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</row>
    <row r="43" spans="1:152" s="13" customFormat="1">
      <c r="A43" s="261"/>
      <c r="B43" s="260"/>
      <c r="C43" s="166" t="s">
        <v>2</v>
      </c>
      <c r="D43" s="175"/>
      <c r="E43" s="176"/>
      <c r="F43" s="182"/>
      <c r="G43" s="168">
        <v>2455.8000000000002</v>
      </c>
      <c r="H43" s="175"/>
      <c r="I43" s="176"/>
      <c r="J43" s="182"/>
      <c r="K43" s="168">
        <v>2504.9</v>
      </c>
      <c r="L43" s="166">
        <f>SUM(L41:L42)</f>
        <v>1</v>
      </c>
      <c r="M43" s="178">
        <f>L43</f>
        <v>1</v>
      </c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</row>
    <row r="44" spans="1:152" s="13" customFormat="1" ht="30" customHeight="1">
      <c r="A44" s="261"/>
      <c r="B44" s="260">
        <v>7</v>
      </c>
      <c r="C44" s="247" t="s">
        <v>24</v>
      </c>
      <c r="D44" s="179" t="s">
        <v>124</v>
      </c>
      <c r="E44" s="170">
        <v>20</v>
      </c>
      <c r="F44" s="170">
        <v>20</v>
      </c>
      <c r="G44" s="188"/>
      <c r="H44" s="179" t="s">
        <v>124</v>
      </c>
      <c r="I44" s="170"/>
      <c r="J44" s="170"/>
      <c r="K44" s="188"/>
      <c r="L44" s="172"/>
      <c r="M44" s="173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</row>
    <row r="45" spans="1:152" s="13" customFormat="1" ht="32.25" customHeight="1">
      <c r="A45" s="261"/>
      <c r="B45" s="260"/>
      <c r="C45" s="247"/>
      <c r="D45" s="179" t="s">
        <v>18</v>
      </c>
      <c r="E45" s="170">
        <v>5090</v>
      </c>
      <c r="F45" s="170">
        <v>5090</v>
      </c>
      <c r="G45" s="188"/>
      <c r="H45" s="179" t="s">
        <v>18</v>
      </c>
      <c r="I45" s="170">
        <v>5136</v>
      </c>
      <c r="J45" s="170">
        <v>5127</v>
      </c>
      <c r="K45" s="174">
        <v>52439.7</v>
      </c>
      <c r="L45" s="172">
        <v>1</v>
      </c>
      <c r="M45" s="173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</row>
    <row r="46" spans="1:152" s="13" customFormat="1" ht="32.25" customHeight="1">
      <c r="A46" s="261"/>
      <c r="B46" s="260"/>
      <c r="C46" s="247"/>
      <c r="D46" s="169" t="s">
        <v>19</v>
      </c>
      <c r="E46" s="170">
        <v>284</v>
      </c>
      <c r="F46" s="170">
        <v>284</v>
      </c>
      <c r="G46" s="188"/>
      <c r="H46" s="169" t="s">
        <v>19</v>
      </c>
      <c r="I46" s="170"/>
      <c r="J46" s="170"/>
      <c r="K46" s="189"/>
      <c r="L46" s="172"/>
      <c r="M46" s="173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</row>
    <row r="47" spans="1:152" s="13" customFormat="1" ht="31.5" customHeight="1">
      <c r="A47" s="261"/>
      <c r="B47" s="260"/>
      <c r="C47" s="247"/>
      <c r="D47" s="169" t="s">
        <v>20</v>
      </c>
      <c r="E47" s="170">
        <v>20</v>
      </c>
      <c r="F47" s="170">
        <v>20</v>
      </c>
      <c r="G47" s="171"/>
      <c r="H47" s="169" t="s">
        <v>20</v>
      </c>
      <c r="I47" s="170">
        <v>20</v>
      </c>
      <c r="J47" s="170">
        <v>18</v>
      </c>
      <c r="K47" s="174">
        <v>4119.5</v>
      </c>
      <c r="L47" s="187">
        <v>0</v>
      </c>
      <c r="M47" s="173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</row>
    <row r="48" spans="1:152" s="13" customFormat="1" ht="59.25" customHeight="1">
      <c r="A48" s="261"/>
      <c r="B48" s="260"/>
      <c r="C48" s="247"/>
      <c r="D48" s="169" t="s">
        <v>125</v>
      </c>
      <c r="E48" s="170">
        <v>17</v>
      </c>
      <c r="F48" s="170">
        <v>17</v>
      </c>
      <c r="G48" s="171"/>
      <c r="H48" s="169" t="s">
        <v>125</v>
      </c>
      <c r="I48" s="170"/>
      <c r="J48" s="170"/>
      <c r="K48" s="174"/>
      <c r="L48" s="172"/>
      <c r="M48" s="173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</row>
    <row r="49" spans="1:152" s="13" customFormat="1" ht="46.5" customHeight="1">
      <c r="A49" s="261"/>
      <c r="B49" s="260"/>
      <c r="C49" s="247"/>
      <c r="D49" s="169" t="s">
        <v>21</v>
      </c>
      <c r="E49" s="170">
        <v>728</v>
      </c>
      <c r="F49" s="170">
        <v>719</v>
      </c>
      <c r="G49" s="174"/>
      <c r="H49" s="169" t="s">
        <v>21</v>
      </c>
      <c r="I49" s="170">
        <v>733</v>
      </c>
      <c r="J49" s="170">
        <v>541</v>
      </c>
      <c r="K49" s="174">
        <v>22533.5</v>
      </c>
      <c r="L49" s="172">
        <v>0</v>
      </c>
      <c r="M49" s="173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</row>
    <row r="50" spans="1:152" s="13" customFormat="1" ht="88.5" customHeight="1">
      <c r="A50" s="261"/>
      <c r="B50" s="260"/>
      <c r="C50" s="247"/>
      <c r="D50" s="169" t="s">
        <v>123</v>
      </c>
      <c r="E50" s="170">
        <v>100</v>
      </c>
      <c r="F50" s="170">
        <v>100</v>
      </c>
      <c r="G50" s="174"/>
      <c r="H50" s="169" t="s">
        <v>123</v>
      </c>
      <c r="I50" s="170">
        <v>100</v>
      </c>
      <c r="J50" s="170">
        <v>100</v>
      </c>
      <c r="K50" s="174">
        <v>2429.5</v>
      </c>
      <c r="L50" s="172">
        <v>0</v>
      </c>
      <c r="M50" s="173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</row>
    <row r="51" spans="1:152" s="13" customFormat="1">
      <c r="A51" s="261"/>
      <c r="B51" s="260"/>
      <c r="C51" s="166" t="s">
        <v>2</v>
      </c>
      <c r="D51" s="175"/>
      <c r="E51" s="176"/>
      <c r="F51" s="176"/>
      <c r="G51" s="168">
        <v>69626.2</v>
      </c>
      <c r="H51" s="175"/>
      <c r="I51" s="176"/>
      <c r="J51" s="176"/>
      <c r="K51" s="168">
        <v>81522.2</v>
      </c>
      <c r="L51" s="166">
        <f>SUM(L44:L50)</f>
        <v>1</v>
      </c>
      <c r="M51" s="178">
        <f>L51/4</f>
        <v>0.25</v>
      </c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</row>
    <row r="52" spans="1:152" s="13" customFormat="1" ht="16.5" customHeight="1">
      <c r="A52" s="261"/>
      <c r="B52" s="260">
        <v>8</v>
      </c>
      <c r="C52" s="242" t="s">
        <v>127</v>
      </c>
      <c r="D52" s="190" t="s">
        <v>32</v>
      </c>
      <c r="E52" s="184">
        <v>64</v>
      </c>
      <c r="F52" s="184">
        <v>64</v>
      </c>
      <c r="G52" s="191"/>
      <c r="H52" s="190" t="s">
        <v>32</v>
      </c>
      <c r="I52" s="184">
        <v>63</v>
      </c>
      <c r="J52" s="184">
        <v>63</v>
      </c>
      <c r="K52" s="191">
        <v>1405.1</v>
      </c>
      <c r="L52" s="192">
        <v>0</v>
      </c>
      <c r="M52" s="193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</row>
    <row r="53" spans="1:152" s="13" customFormat="1" ht="133.5" customHeight="1">
      <c r="A53" s="261"/>
      <c r="B53" s="260"/>
      <c r="C53" s="242"/>
      <c r="D53" s="190"/>
      <c r="E53" s="184"/>
      <c r="F53" s="184"/>
      <c r="G53" s="191"/>
      <c r="H53" s="190" t="s">
        <v>174</v>
      </c>
      <c r="I53" s="184">
        <v>1</v>
      </c>
      <c r="J53" s="184">
        <v>1</v>
      </c>
      <c r="K53" s="191">
        <v>56.3</v>
      </c>
      <c r="L53" s="192"/>
      <c r="M53" s="193" t="s">
        <v>47</v>
      </c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</row>
    <row r="54" spans="1:152" s="56" customFormat="1">
      <c r="A54" s="261"/>
      <c r="B54" s="260"/>
      <c r="C54" s="166" t="s">
        <v>2</v>
      </c>
      <c r="D54" s="167"/>
      <c r="E54" s="166"/>
      <c r="F54" s="166"/>
      <c r="G54" s="168">
        <v>1366.8</v>
      </c>
      <c r="H54" s="167"/>
      <c r="I54" s="166"/>
      <c r="J54" s="166"/>
      <c r="K54" s="168">
        <v>1461.4</v>
      </c>
      <c r="L54" s="194">
        <f>SUM(L52)</f>
        <v>0</v>
      </c>
      <c r="M54" s="178">
        <f>L54/2</f>
        <v>0</v>
      </c>
    </row>
    <row r="55" spans="1:152" s="13" customFormat="1" ht="231.75" customHeight="1">
      <c r="A55" s="268" t="s">
        <v>135</v>
      </c>
      <c r="B55" s="271">
        <v>9</v>
      </c>
      <c r="C55" s="236" t="s">
        <v>128</v>
      </c>
      <c r="D55" s="232" t="s">
        <v>129</v>
      </c>
      <c r="E55" s="223">
        <v>344</v>
      </c>
      <c r="F55" s="223">
        <v>348</v>
      </c>
      <c r="G55" s="233"/>
      <c r="H55" s="232" t="s">
        <v>129</v>
      </c>
      <c r="I55" s="223">
        <v>350</v>
      </c>
      <c r="J55" s="223">
        <v>331</v>
      </c>
      <c r="K55" s="233">
        <v>457.1</v>
      </c>
      <c r="L55" s="234">
        <v>0</v>
      </c>
      <c r="M55" s="235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</row>
    <row r="56" spans="1:152" s="56" customFormat="1">
      <c r="A56" s="268"/>
      <c r="B56" s="260"/>
      <c r="C56" s="166" t="s">
        <v>2</v>
      </c>
      <c r="D56" s="167"/>
      <c r="E56" s="166"/>
      <c r="F56" s="166"/>
      <c r="G56" s="168">
        <v>300.39999999999998</v>
      </c>
      <c r="H56" s="167"/>
      <c r="I56" s="166"/>
      <c r="J56" s="166"/>
      <c r="K56" s="168">
        <v>457.1</v>
      </c>
      <c r="L56" s="194">
        <f>SUM(L55)</f>
        <v>0</v>
      </c>
      <c r="M56" s="178">
        <f>L56/1</f>
        <v>0</v>
      </c>
    </row>
    <row r="57" spans="1:152" s="13" customFormat="1" ht="33" customHeight="1">
      <c r="A57" s="268"/>
      <c r="B57" s="260">
        <v>10</v>
      </c>
      <c r="C57" s="242" t="s">
        <v>130</v>
      </c>
      <c r="D57" s="190" t="s">
        <v>131</v>
      </c>
      <c r="E57" s="184">
        <v>4</v>
      </c>
      <c r="F57" s="184">
        <v>4</v>
      </c>
      <c r="G57" s="191"/>
      <c r="H57" s="190"/>
      <c r="I57" s="184"/>
      <c r="J57" s="184"/>
      <c r="K57" s="191"/>
      <c r="L57" s="196"/>
      <c r="M57" s="241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6"/>
      <c r="EB57" s="56"/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6"/>
      <c r="ER57" s="56"/>
      <c r="ES57" s="56"/>
      <c r="ET57" s="56"/>
      <c r="EU57" s="56"/>
      <c r="EV57" s="56"/>
    </row>
    <row r="58" spans="1:152" s="13" customFormat="1" ht="48" customHeight="1">
      <c r="A58" s="268"/>
      <c r="B58" s="260"/>
      <c r="C58" s="242"/>
      <c r="D58" s="190" t="s">
        <v>132</v>
      </c>
      <c r="E58" s="184">
        <v>5</v>
      </c>
      <c r="F58" s="184">
        <v>5</v>
      </c>
      <c r="G58" s="191"/>
      <c r="H58" s="190"/>
      <c r="I58" s="184"/>
      <c r="J58" s="184"/>
      <c r="K58" s="191"/>
      <c r="L58" s="196"/>
      <c r="M58" s="241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  <c r="DO58" s="56"/>
      <c r="DP58" s="56"/>
      <c r="DQ58" s="56"/>
      <c r="DR58" s="56"/>
      <c r="DS58" s="56"/>
      <c r="DT58" s="56"/>
      <c r="DU58" s="56"/>
      <c r="DV58" s="56"/>
      <c r="DW58" s="56"/>
      <c r="DX58" s="56"/>
      <c r="DY58" s="56"/>
      <c r="DZ58" s="56"/>
      <c r="EA58" s="56"/>
      <c r="EB58" s="56"/>
      <c r="EC58" s="56"/>
      <c r="ED58" s="56"/>
      <c r="EE58" s="56"/>
      <c r="EF58" s="56"/>
      <c r="EG58" s="56"/>
      <c r="EH58" s="56"/>
      <c r="EI58" s="56"/>
      <c r="EJ58" s="56"/>
      <c r="EK58" s="56"/>
      <c r="EL58" s="56"/>
      <c r="EM58" s="56"/>
      <c r="EN58" s="56"/>
      <c r="EO58" s="56"/>
      <c r="EP58" s="56"/>
      <c r="EQ58" s="56"/>
      <c r="ER58" s="56"/>
      <c r="ES58" s="56"/>
      <c r="ET58" s="56"/>
      <c r="EU58" s="56"/>
      <c r="EV58" s="56"/>
    </row>
    <row r="59" spans="1:152" s="13" customFormat="1" ht="69.75" customHeight="1">
      <c r="A59" s="268"/>
      <c r="B59" s="260"/>
      <c r="C59" s="242"/>
      <c r="D59" s="190"/>
      <c r="E59" s="184"/>
      <c r="F59" s="184"/>
      <c r="G59" s="191"/>
      <c r="H59" s="190" t="s">
        <v>175</v>
      </c>
      <c r="I59" s="184">
        <v>11</v>
      </c>
      <c r="J59" s="184">
        <v>11</v>
      </c>
      <c r="K59" s="191">
        <v>297.89999999999998</v>
      </c>
      <c r="L59" s="196">
        <v>1</v>
      </c>
      <c r="M59" s="241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6"/>
      <c r="DE59" s="56"/>
      <c r="DF59" s="56"/>
      <c r="DG59" s="56"/>
      <c r="DH59" s="56"/>
      <c r="DI59" s="56"/>
      <c r="DJ59" s="56"/>
      <c r="DK59" s="56"/>
      <c r="DL59" s="56"/>
      <c r="DM59" s="56"/>
      <c r="DN59" s="56"/>
      <c r="DO59" s="56"/>
      <c r="DP59" s="56"/>
      <c r="DQ59" s="56"/>
      <c r="DR59" s="56"/>
      <c r="DS59" s="56"/>
      <c r="DT59" s="56"/>
      <c r="DU59" s="56"/>
      <c r="DV59" s="56"/>
      <c r="DW59" s="56"/>
      <c r="DX59" s="56"/>
      <c r="DY59" s="56"/>
      <c r="DZ59" s="56"/>
      <c r="EA59" s="56"/>
      <c r="EB59" s="56"/>
      <c r="EC59" s="56"/>
      <c r="ED59" s="56"/>
      <c r="EE59" s="56"/>
      <c r="EF59" s="56"/>
      <c r="EG59" s="56"/>
      <c r="EH59" s="56"/>
      <c r="EI59" s="56"/>
      <c r="EJ59" s="56"/>
      <c r="EK59" s="56"/>
      <c r="EL59" s="56"/>
      <c r="EM59" s="56"/>
      <c r="EN59" s="56"/>
      <c r="EO59" s="56"/>
      <c r="EP59" s="56"/>
      <c r="EQ59" s="56"/>
      <c r="ER59" s="56"/>
      <c r="ES59" s="56"/>
      <c r="ET59" s="56"/>
      <c r="EU59" s="56"/>
      <c r="EV59" s="56"/>
    </row>
    <row r="60" spans="1:152" s="56" customFormat="1">
      <c r="A60" s="269"/>
      <c r="B60" s="260"/>
      <c r="C60" s="166" t="s">
        <v>2</v>
      </c>
      <c r="D60" s="167"/>
      <c r="E60" s="166"/>
      <c r="F60" s="166"/>
      <c r="G60" s="168">
        <v>277.89999999999998</v>
      </c>
      <c r="H60" s="167"/>
      <c r="I60" s="166"/>
      <c r="J60" s="166"/>
      <c r="K60" s="168">
        <v>297.89999999999998</v>
      </c>
      <c r="L60" s="197">
        <f>SUM(L57:L59)</f>
        <v>1</v>
      </c>
      <c r="M60" s="178">
        <f>L60/1</f>
        <v>1</v>
      </c>
    </row>
    <row r="61" spans="1:152" s="24" customFormat="1">
      <c r="A61" s="270" t="s">
        <v>49</v>
      </c>
      <c r="B61" s="270"/>
      <c r="C61" s="270"/>
      <c r="D61" s="167"/>
      <c r="E61" s="166"/>
      <c r="F61" s="166"/>
      <c r="G61" s="168">
        <f>G30+G36+G39+G43+G51+G54+G56+G60</f>
        <v>182859.69999999998</v>
      </c>
      <c r="H61" s="167"/>
      <c r="I61" s="166"/>
      <c r="J61" s="166"/>
      <c r="K61" s="168">
        <f>K30+K36+K39+K43+K51+K54+K56+K60</f>
        <v>197364.69999999998</v>
      </c>
      <c r="L61" s="198"/>
      <c r="M61" s="198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</row>
    <row r="62" spans="1:152" s="43" customFormat="1" ht="46.5" customHeight="1">
      <c r="A62" s="261" t="s">
        <v>136</v>
      </c>
      <c r="B62" s="242">
        <v>11</v>
      </c>
      <c r="C62" s="242" t="s">
        <v>156</v>
      </c>
      <c r="D62" s="190" t="s">
        <v>62</v>
      </c>
      <c r="E62" s="184">
        <v>157.6</v>
      </c>
      <c r="F62" s="184">
        <v>157.6</v>
      </c>
      <c r="G62" s="199"/>
      <c r="H62" s="190"/>
      <c r="I62" s="184"/>
      <c r="J62" s="184"/>
      <c r="K62" s="199"/>
      <c r="L62" s="200"/>
      <c r="M62" s="249" t="s">
        <v>47</v>
      </c>
    </row>
    <row r="63" spans="1:152" s="43" customFormat="1" ht="47.25" customHeight="1">
      <c r="A63" s="261"/>
      <c r="B63" s="242"/>
      <c r="C63" s="242"/>
      <c r="D63" s="190" t="s">
        <v>63</v>
      </c>
      <c r="E63" s="184">
        <v>4.5</v>
      </c>
      <c r="F63" s="184">
        <v>4.5</v>
      </c>
      <c r="G63" s="199"/>
      <c r="H63" s="190"/>
      <c r="I63" s="184"/>
      <c r="J63" s="184"/>
      <c r="K63" s="199"/>
      <c r="L63" s="200"/>
      <c r="M63" s="249"/>
    </row>
    <row r="64" spans="1:152" s="43" customFormat="1" ht="60">
      <c r="A64" s="261"/>
      <c r="B64" s="242"/>
      <c r="C64" s="242"/>
      <c r="D64" s="190"/>
      <c r="E64" s="184"/>
      <c r="F64" s="184"/>
      <c r="G64" s="199"/>
      <c r="H64" s="190" t="s">
        <v>151</v>
      </c>
      <c r="I64" s="184">
        <v>0</v>
      </c>
      <c r="J64" s="184">
        <v>0</v>
      </c>
      <c r="K64" s="243">
        <v>162.1</v>
      </c>
      <c r="L64" s="200"/>
      <c r="M64" s="249"/>
    </row>
    <row r="65" spans="1:152" s="43" customFormat="1" ht="46.5" customHeight="1">
      <c r="A65" s="267" t="s">
        <v>136</v>
      </c>
      <c r="B65" s="237"/>
      <c r="C65" s="238"/>
      <c r="D65" s="232"/>
      <c r="E65" s="223"/>
      <c r="F65" s="223"/>
      <c r="G65" s="199"/>
      <c r="H65" s="190" t="s">
        <v>152</v>
      </c>
      <c r="I65" s="184">
        <v>0</v>
      </c>
      <c r="J65" s="184">
        <v>0</v>
      </c>
      <c r="K65" s="243"/>
      <c r="L65" s="200"/>
      <c r="M65" s="239"/>
    </row>
    <row r="66" spans="1:152" s="24" customFormat="1">
      <c r="A66" s="268"/>
      <c r="B66" s="238"/>
      <c r="C66" s="166" t="s">
        <v>2</v>
      </c>
      <c r="D66" s="167"/>
      <c r="E66" s="201"/>
      <c r="F66" s="201"/>
      <c r="G66" s="168">
        <v>162.1</v>
      </c>
      <c r="H66" s="167"/>
      <c r="I66" s="201"/>
      <c r="J66" s="201"/>
      <c r="K66" s="168">
        <v>162.1</v>
      </c>
      <c r="L66" s="166">
        <f>SUM(L62:L63)</f>
        <v>0</v>
      </c>
      <c r="M66" s="178">
        <f>L66/3</f>
        <v>0</v>
      </c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</row>
    <row r="67" spans="1:152" s="43" customFormat="1" ht="138" customHeight="1">
      <c r="A67" s="268"/>
      <c r="B67" s="242">
        <v>12</v>
      </c>
      <c r="C67" s="195" t="s">
        <v>61</v>
      </c>
      <c r="D67" s="202" t="s">
        <v>64</v>
      </c>
      <c r="E67" s="184">
        <v>45720</v>
      </c>
      <c r="F67" s="184">
        <v>45720</v>
      </c>
      <c r="G67" s="199"/>
      <c r="H67" s="202" t="s">
        <v>154</v>
      </c>
      <c r="I67" s="184">
        <v>40632</v>
      </c>
      <c r="J67" s="184">
        <v>40632</v>
      </c>
      <c r="K67" s="191">
        <v>739.5</v>
      </c>
      <c r="L67" s="187">
        <v>0</v>
      </c>
      <c r="M67" s="193"/>
    </row>
    <row r="68" spans="1:152" s="24" customFormat="1">
      <c r="A68" s="268"/>
      <c r="B68" s="242"/>
      <c r="C68" s="166" t="s">
        <v>2</v>
      </c>
      <c r="D68" s="167"/>
      <c r="E68" s="201"/>
      <c r="F68" s="201"/>
      <c r="G68" s="168">
        <v>739.2</v>
      </c>
      <c r="H68" s="167"/>
      <c r="I68" s="201"/>
      <c r="J68" s="201"/>
      <c r="K68" s="168">
        <v>739.5</v>
      </c>
      <c r="L68" s="166">
        <f>SUM(L66:L67)</f>
        <v>0</v>
      </c>
      <c r="M68" s="178">
        <f>L68/3</f>
        <v>0</v>
      </c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</row>
    <row r="69" spans="1:152" s="43" customFormat="1" ht="76.5" customHeight="1">
      <c r="A69" s="268"/>
      <c r="B69" s="242">
        <v>13</v>
      </c>
      <c r="C69" s="195" t="s">
        <v>65</v>
      </c>
      <c r="D69" s="202" t="s">
        <v>66</v>
      </c>
      <c r="E69" s="184">
        <v>25</v>
      </c>
      <c r="F69" s="184">
        <v>25</v>
      </c>
      <c r="G69" s="199"/>
      <c r="H69" s="202" t="s">
        <v>66</v>
      </c>
      <c r="I69" s="184">
        <v>22</v>
      </c>
      <c r="J69" s="184">
        <v>22</v>
      </c>
      <c r="K69" s="191">
        <v>132.80000000000001</v>
      </c>
      <c r="L69" s="187">
        <v>1</v>
      </c>
      <c r="M69" s="193"/>
    </row>
    <row r="70" spans="1:152" s="24" customFormat="1">
      <c r="A70" s="268"/>
      <c r="B70" s="242"/>
      <c r="C70" s="166" t="s">
        <v>2</v>
      </c>
      <c r="D70" s="167"/>
      <c r="E70" s="166"/>
      <c r="F70" s="166"/>
      <c r="G70" s="168">
        <v>150</v>
      </c>
      <c r="H70" s="167"/>
      <c r="I70" s="166"/>
      <c r="J70" s="166"/>
      <c r="K70" s="168">
        <v>132.80000000000001</v>
      </c>
      <c r="L70" s="166">
        <f>SUM(L68:L69)</f>
        <v>1</v>
      </c>
      <c r="M70" s="178">
        <f>L70/1</f>
        <v>1</v>
      </c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</row>
    <row r="71" spans="1:152" s="43" customFormat="1" ht="197.25" customHeight="1">
      <c r="A71" s="268"/>
      <c r="B71" s="274">
        <v>14</v>
      </c>
      <c r="C71" s="203" t="s">
        <v>155</v>
      </c>
      <c r="D71" s="204"/>
      <c r="E71" s="200"/>
      <c r="F71" s="200"/>
      <c r="G71" s="199"/>
      <c r="H71" s="190" t="s">
        <v>153</v>
      </c>
      <c r="I71" s="187">
        <v>5</v>
      </c>
      <c r="J71" s="187">
        <v>5</v>
      </c>
      <c r="K71" s="191">
        <v>291.89999999999998</v>
      </c>
      <c r="L71" s="200"/>
      <c r="M71" s="193" t="s">
        <v>47</v>
      </c>
    </row>
    <row r="72" spans="1:152" s="43" customFormat="1">
      <c r="A72" s="269"/>
      <c r="B72" s="275"/>
      <c r="C72" s="166" t="s">
        <v>2</v>
      </c>
      <c r="D72" s="167"/>
      <c r="E72" s="166"/>
      <c r="F72" s="166"/>
      <c r="G72" s="168">
        <v>0</v>
      </c>
      <c r="H72" s="167"/>
      <c r="I72" s="166"/>
      <c r="J72" s="166"/>
      <c r="K72" s="168">
        <v>291.89999999999998</v>
      </c>
      <c r="L72" s="166">
        <v>0</v>
      </c>
      <c r="M72" s="178">
        <v>0</v>
      </c>
    </row>
    <row r="73" spans="1:152" s="13" customFormat="1" ht="105" customHeight="1">
      <c r="A73" s="261" t="s">
        <v>136</v>
      </c>
      <c r="B73" s="247">
        <v>15</v>
      </c>
      <c r="C73" s="247" t="s">
        <v>139</v>
      </c>
      <c r="D73" s="169" t="s">
        <v>77</v>
      </c>
      <c r="E73" s="170">
        <v>12</v>
      </c>
      <c r="F73" s="170">
        <v>12</v>
      </c>
      <c r="G73" s="171"/>
      <c r="H73" s="169" t="s">
        <v>77</v>
      </c>
      <c r="I73" s="170">
        <v>12</v>
      </c>
      <c r="J73" s="170">
        <v>12</v>
      </c>
      <c r="K73" s="246">
        <v>2859.3</v>
      </c>
      <c r="L73" s="172">
        <v>5</v>
      </c>
      <c r="M73" s="244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  <c r="CO73" s="56"/>
      <c r="CP73" s="56"/>
      <c r="CQ73" s="56"/>
      <c r="CR73" s="56"/>
      <c r="CS73" s="56"/>
      <c r="CT73" s="56"/>
      <c r="CU73" s="56"/>
      <c r="CV73" s="56"/>
      <c r="CW73" s="56"/>
      <c r="CX73" s="56"/>
      <c r="CY73" s="56"/>
      <c r="CZ73" s="56"/>
      <c r="DA73" s="56"/>
      <c r="DB73" s="56"/>
      <c r="DC73" s="56"/>
      <c r="DD73" s="56"/>
      <c r="DE73" s="56"/>
      <c r="DF73" s="56"/>
      <c r="DG73" s="56"/>
      <c r="DH73" s="56"/>
      <c r="DI73" s="56"/>
      <c r="DJ73" s="56"/>
      <c r="DK73" s="56"/>
      <c r="DL73" s="56"/>
      <c r="DM73" s="56"/>
      <c r="DN73" s="56"/>
      <c r="DO73" s="56"/>
      <c r="DP73" s="56"/>
      <c r="DQ73" s="56"/>
      <c r="DR73" s="56"/>
      <c r="DS73" s="56"/>
      <c r="DT73" s="56"/>
      <c r="DU73" s="56"/>
      <c r="DV73" s="56"/>
      <c r="DW73" s="56"/>
      <c r="DX73" s="56"/>
      <c r="DY73" s="56"/>
      <c r="DZ73" s="56"/>
      <c r="EA73" s="56"/>
      <c r="EB73" s="56"/>
      <c r="EC73" s="56"/>
      <c r="ED73" s="56"/>
      <c r="EE73" s="56"/>
      <c r="EF73" s="56"/>
      <c r="EG73" s="56"/>
      <c r="EH73" s="56"/>
      <c r="EI73" s="56"/>
      <c r="EJ73" s="56"/>
      <c r="EK73" s="56"/>
      <c r="EL73" s="56"/>
      <c r="EM73" s="56"/>
      <c r="EN73" s="56"/>
      <c r="EO73" s="56"/>
      <c r="EP73" s="56"/>
      <c r="EQ73" s="56"/>
      <c r="ER73" s="56"/>
      <c r="ES73" s="56"/>
      <c r="ET73" s="56"/>
      <c r="EU73" s="56"/>
      <c r="EV73" s="56"/>
    </row>
    <row r="74" spans="1:152" s="13" customFormat="1" ht="273" customHeight="1">
      <c r="A74" s="261"/>
      <c r="B74" s="247"/>
      <c r="C74" s="247"/>
      <c r="D74" s="169" t="s">
        <v>39</v>
      </c>
      <c r="E74" s="205" t="s">
        <v>78</v>
      </c>
      <c r="F74" s="170">
        <v>132</v>
      </c>
      <c r="G74" s="171"/>
      <c r="H74" s="169" t="s">
        <v>169</v>
      </c>
      <c r="I74" s="205" t="s">
        <v>181</v>
      </c>
      <c r="J74" s="184">
        <v>128</v>
      </c>
      <c r="K74" s="246"/>
      <c r="L74" s="187">
        <v>10</v>
      </c>
      <c r="M74" s="244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  <c r="CO74" s="56"/>
      <c r="CP74" s="56"/>
      <c r="CQ74" s="56"/>
      <c r="CR74" s="56"/>
      <c r="CS74" s="56"/>
      <c r="CT74" s="56"/>
      <c r="CU74" s="56"/>
      <c r="CV74" s="56"/>
      <c r="CW74" s="56"/>
      <c r="CX74" s="56"/>
      <c r="CY74" s="56"/>
      <c r="CZ74" s="56"/>
      <c r="DA74" s="56"/>
      <c r="DB74" s="56"/>
      <c r="DC74" s="56"/>
      <c r="DD74" s="56"/>
      <c r="DE74" s="56"/>
      <c r="DF74" s="56"/>
      <c r="DG74" s="56"/>
      <c r="DH74" s="56"/>
      <c r="DI74" s="56"/>
      <c r="DJ74" s="56"/>
      <c r="DK74" s="56"/>
      <c r="DL74" s="56"/>
      <c r="DM74" s="56"/>
      <c r="DN74" s="56"/>
      <c r="DO74" s="56"/>
      <c r="DP74" s="56"/>
      <c r="DQ74" s="56"/>
      <c r="DR74" s="56"/>
      <c r="DS74" s="56"/>
      <c r="DT74" s="56"/>
      <c r="DU74" s="56"/>
      <c r="DV74" s="56"/>
      <c r="DW74" s="56"/>
      <c r="DX74" s="56"/>
      <c r="DY74" s="56"/>
      <c r="DZ74" s="56"/>
      <c r="EA74" s="56"/>
      <c r="EB74" s="56"/>
      <c r="EC74" s="56"/>
      <c r="ED74" s="56"/>
      <c r="EE74" s="56"/>
      <c r="EF74" s="56"/>
      <c r="EG74" s="56"/>
      <c r="EH74" s="56"/>
      <c r="EI74" s="56"/>
      <c r="EJ74" s="56"/>
      <c r="EK74" s="56"/>
      <c r="EL74" s="56"/>
      <c r="EM74" s="56"/>
      <c r="EN74" s="56"/>
      <c r="EO74" s="56"/>
      <c r="EP74" s="56"/>
      <c r="EQ74" s="56"/>
      <c r="ER74" s="56"/>
      <c r="ES74" s="56"/>
      <c r="ET74" s="56"/>
      <c r="EU74" s="56"/>
      <c r="EV74" s="56"/>
    </row>
    <row r="75" spans="1:152" s="13" customFormat="1" ht="60">
      <c r="A75" s="261"/>
      <c r="B75" s="247"/>
      <c r="C75" s="247"/>
      <c r="D75" s="169" t="s">
        <v>40</v>
      </c>
      <c r="E75" s="170">
        <v>245</v>
      </c>
      <c r="F75" s="170">
        <v>245</v>
      </c>
      <c r="G75" s="171"/>
      <c r="H75" s="169" t="s">
        <v>40</v>
      </c>
      <c r="I75" s="170">
        <v>245</v>
      </c>
      <c r="J75" s="170">
        <v>245</v>
      </c>
      <c r="K75" s="246"/>
      <c r="L75" s="172">
        <v>5</v>
      </c>
      <c r="M75" s="244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</row>
    <row r="76" spans="1:152" s="13" customFormat="1" ht="151.5" customHeight="1">
      <c r="A76" s="261"/>
      <c r="B76" s="247"/>
      <c r="C76" s="247"/>
      <c r="D76" s="169" t="s">
        <v>79</v>
      </c>
      <c r="E76" s="205" t="s">
        <v>80</v>
      </c>
      <c r="F76" s="184">
        <v>98.9</v>
      </c>
      <c r="G76" s="171"/>
      <c r="H76" s="169"/>
      <c r="I76" s="205"/>
      <c r="J76" s="184"/>
      <c r="K76" s="189"/>
      <c r="L76" s="172"/>
      <c r="M76" s="244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  <c r="CO76" s="56"/>
      <c r="CP76" s="56"/>
      <c r="CQ76" s="56"/>
      <c r="CR76" s="56"/>
      <c r="CS76" s="56"/>
      <c r="CT76" s="56"/>
      <c r="CU76" s="56"/>
      <c r="CV76" s="56"/>
      <c r="CW76" s="56"/>
      <c r="CX76" s="56"/>
      <c r="CY76" s="56"/>
      <c r="CZ76" s="56"/>
      <c r="DA76" s="56"/>
      <c r="DB76" s="56"/>
      <c r="DC76" s="56"/>
      <c r="DD76" s="56"/>
      <c r="DE76" s="56"/>
      <c r="DF76" s="56"/>
      <c r="DG76" s="56"/>
      <c r="DH76" s="56"/>
      <c r="DI76" s="56"/>
      <c r="DJ76" s="56"/>
      <c r="DK76" s="56"/>
      <c r="DL76" s="56"/>
      <c r="DM76" s="56"/>
      <c r="DN76" s="56"/>
      <c r="DO76" s="56"/>
      <c r="DP76" s="56"/>
      <c r="DQ76" s="56"/>
      <c r="DR76" s="56"/>
      <c r="DS76" s="56"/>
      <c r="DT76" s="56"/>
      <c r="DU76" s="56"/>
      <c r="DV76" s="56"/>
      <c r="DW76" s="56"/>
      <c r="DX76" s="56"/>
      <c r="DY76" s="56"/>
      <c r="DZ76" s="56"/>
      <c r="EA76" s="56"/>
      <c r="EB76" s="56"/>
      <c r="EC76" s="56"/>
      <c r="ED76" s="56"/>
      <c r="EE76" s="56"/>
      <c r="EF76" s="56"/>
      <c r="EG76" s="56"/>
      <c r="EH76" s="56"/>
      <c r="EI76" s="56"/>
      <c r="EJ76" s="56"/>
      <c r="EK76" s="56"/>
      <c r="EL76" s="56"/>
      <c r="EM76" s="56"/>
      <c r="EN76" s="56"/>
      <c r="EO76" s="56"/>
      <c r="EP76" s="56"/>
      <c r="EQ76" s="56"/>
      <c r="ER76" s="56"/>
      <c r="ES76" s="56"/>
      <c r="ET76" s="56"/>
      <c r="EU76" s="56"/>
      <c r="EV76" s="56"/>
    </row>
    <row r="77" spans="1:152" s="13" customFormat="1" ht="63" customHeight="1">
      <c r="A77" s="261" t="s">
        <v>136</v>
      </c>
      <c r="B77" s="247"/>
      <c r="C77" s="247"/>
      <c r="D77" s="169" t="s">
        <v>81</v>
      </c>
      <c r="E77" s="205" t="s">
        <v>82</v>
      </c>
      <c r="F77" s="184">
        <v>264</v>
      </c>
      <c r="G77" s="171"/>
      <c r="H77" s="169"/>
      <c r="I77" s="205"/>
      <c r="J77" s="184"/>
      <c r="K77" s="189"/>
      <c r="L77" s="206"/>
      <c r="M77" s="244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/>
      <c r="CW77" s="56"/>
      <c r="CX77" s="56"/>
      <c r="CY77" s="56"/>
      <c r="CZ77" s="56"/>
      <c r="DA77" s="56"/>
      <c r="DB77" s="56"/>
      <c r="DC77" s="56"/>
      <c r="DD77" s="56"/>
      <c r="DE77" s="56"/>
      <c r="DF77" s="56"/>
      <c r="DG77" s="56"/>
      <c r="DH77" s="56"/>
      <c r="DI77" s="56"/>
      <c r="DJ77" s="56"/>
      <c r="DK77" s="56"/>
      <c r="DL77" s="56"/>
      <c r="DM77" s="56"/>
      <c r="DN77" s="56"/>
      <c r="DO77" s="56"/>
      <c r="DP77" s="56"/>
      <c r="DQ77" s="56"/>
      <c r="DR77" s="56"/>
      <c r="DS77" s="56"/>
      <c r="DT77" s="56"/>
      <c r="DU77" s="56"/>
      <c r="DV77" s="56"/>
      <c r="DW77" s="56"/>
      <c r="DX77" s="56"/>
      <c r="DY77" s="56"/>
      <c r="DZ77" s="56"/>
      <c r="EA77" s="56"/>
      <c r="EB77" s="56"/>
      <c r="EC77" s="56"/>
      <c r="ED77" s="56"/>
      <c r="EE77" s="56"/>
      <c r="EF77" s="56"/>
      <c r="EG77" s="56"/>
      <c r="EH77" s="56"/>
      <c r="EI77" s="56"/>
      <c r="EJ77" s="56"/>
      <c r="EK77" s="56"/>
      <c r="EL77" s="56"/>
      <c r="EM77" s="56"/>
      <c r="EN77" s="56"/>
      <c r="EO77" s="56"/>
      <c r="EP77" s="56"/>
      <c r="EQ77" s="56"/>
      <c r="ER77" s="56"/>
      <c r="ES77" s="56"/>
      <c r="ET77" s="56"/>
      <c r="EU77" s="56"/>
      <c r="EV77" s="56"/>
    </row>
    <row r="78" spans="1:152" s="13" customFormat="1" ht="60">
      <c r="A78" s="261"/>
      <c r="B78" s="247"/>
      <c r="C78" s="247"/>
      <c r="D78" s="169" t="s">
        <v>83</v>
      </c>
      <c r="E78" s="205" t="s">
        <v>84</v>
      </c>
      <c r="F78" s="184">
        <v>40207.800000000003</v>
      </c>
      <c r="G78" s="171"/>
      <c r="H78" s="169"/>
      <c r="I78" s="205"/>
      <c r="J78" s="184"/>
      <c r="K78" s="189"/>
      <c r="L78" s="206"/>
      <c r="M78" s="244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  <c r="CD78" s="56"/>
      <c r="CE78" s="56"/>
      <c r="CF78" s="56"/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/>
      <c r="CW78" s="56"/>
      <c r="CX78" s="56"/>
      <c r="CY78" s="56"/>
      <c r="CZ78" s="56"/>
      <c r="DA78" s="56"/>
      <c r="DB78" s="56"/>
      <c r="DC78" s="56"/>
      <c r="DD78" s="56"/>
      <c r="DE78" s="56"/>
      <c r="DF78" s="56"/>
      <c r="DG78" s="56"/>
      <c r="DH78" s="56"/>
      <c r="DI78" s="56"/>
      <c r="DJ78" s="56"/>
      <c r="DK78" s="56"/>
      <c r="DL78" s="56"/>
      <c r="DM78" s="56"/>
      <c r="DN78" s="56"/>
      <c r="DO78" s="56"/>
      <c r="DP78" s="56"/>
      <c r="DQ78" s="56"/>
      <c r="DR78" s="56"/>
      <c r="DS78" s="56"/>
      <c r="DT78" s="56"/>
      <c r="DU78" s="56"/>
      <c r="DV78" s="56"/>
      <c r="DW78" s="56"/>
      <c r="DX78" s="56"/>
      <c r="DY78" s="56"/>
      <c r="DZ78" s="56"/>
      <c r="EA78" s="56"/>
      <c r="EB78" s="56"/>
      <c r="EC78" s="56"/>
      <c r="ED78" s="56"/>
      <c r="EE78" s="56"/>
      <c r="EF78" s="56"/>
      <c r="EG78" s="56"/>
      <c r="EH78" s="56"/>
      <c r="EI78" s="56"/>
      <c r="EJ78" s="56"/>
      <c r="EK78" s="56"/>
      <c r="EL78" s="56"/>
      <c r="EM78" s="56"/>
      <c r="EN78" s="56"/>
      <c r="EO78" s="56"/>
      <c r="EP78" s="56"/>
      <c r="EQ78" s="56"/>
      <c r="ER78" s="56"/>
      <c r="ES78" s="56"/>
      <c r="ET78" s="56"/>
      <c r="EU78" s="56"/>
      <c r="EV78" s="56"/>
    </row>
    <row r="79" spans="1:152" s="13" customFormat="1" ht="60">
      <c r="A79" s="261"/>
      <c r="B79" s="247"/>
      <c r="C79" s="247"/>
      <c r="D79" s="169" t="s">
        <v>85</v>
      </c>
      <c r="E79" s="205">
        <v>12</v>
      </c>
      <c r="F79" s="184">
        <v>12</v>
      </c>
      <c r="G79" s="171"/>
      <c r="H79" s="169"/>
      <c r="I79" s="205"/>
      <c r="J79" s="184"/>
      <c r="K79" s="189"/>
      <c r="L79" s="206"/>
      <c r="M79" s="244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  <c r="CD79" s="56"/>
      <c r="CE79" s="56"/>
      <c r="CF79" s="56"/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/>
      <c r="CR79" s="56"/>
      <c r="CS79" s="56"/>
      <c r="CT79" s="56"/>
      <c r="CU79" s="56"/>
      <c r="CV79" s="56"/>
      <c r="CW79" s="56"/>
      <c r="CX79" s="56"/>
      <c r="CY79" s="56"/>
      <c r="CZ79" s="56"/>
      <c r="DA79" s="56"/>
      <c r="DB79" s="56"/>
      <c r="DC79" s="56"/>
      <c r="DD79" s="56"/>
      <c r="DE79" s="56"/>
      <c r="DF79" s="56"/>
      <c r="DG79" s="56"/>
      <c r="DH79" s="56"/>
      <c r="DI79" s="56"/>
      <c r="DJ79" s="56"/>
      <c r="DK79" s="56"/>
      <c r="DL79" s="56"/>
      <c r="DM79" s="56"/>
      <c r="DN79" s="56"/>
      <c r="DO79" s="56"/>
      <c r="DP79" s="56"/>
      <c r="DQ79" s="56"/>
      <c r="DR79" s="56"/>
      <c r="DS79" s="56"/>
      <c r="DT79" s="56"/>
      <c r="DU79" s="56"/>
      <c r="DV79" s="56"/>
      <c r="DW79" s="56"/>
      <c r="DX79" s="56"/>
      <c r="DY79" s="56"/>
      <c r="DZ79" s="56"/>
      <c r="EA79" s="56"/>
      <c r="EB79" s="56"/>
      <c r="EC79" s="56"/>
      <c r="ED79" s="56"/>
      <c r="EE79" s="56"/>
      <c r="EF79" s="56"/>
      <c r="EG79" s="56"/>
      <c r="EH79" s="56"/>
      <c r="EI79" s="56"/>
      <c r="EJ79" s="56"/>
      <c r="EK79" s="56"/>
      <c r="EL79" s="56"/>
      <c r="EM79" s="56"/>
      <c r="EN79" s="56"/>
      <c r="EO79" s="56"/>
      <c r="EP79" s="56"/>
      <c r="EQ79" s="56"/>
      <c r="ER79" s="56"/>
      <c r="ES79" s="56"/>
      <c r="ET79" s="56"/>
      <c r="EU79" s="56"/>
      <c r="EV79" s="56"/>
    </row>
    <row r="80" spans="1:152" s="24" customFormat="1">
      <c r="A80" s="261"/>
      <c r="B80" s="247"/>
      <c r="C80" s="166" t="s">
        <v>2</v>
      </c>
      <c r="D80" s="167"/>
      <c r="E80" s="166"/>
      <c r="F80" s="166"/>
      <c r="G80" s="168">
        <v>23267.7</v>
      </c>
      <c r="H80" s="167"/>
      <c r="I80" s="166"/>
      <c r="J80" s="166"/>
      <c r="K80" s="168">
        <v>2859.3</v>
      </c>
      <c r="L80" s="166">
        <f>SUM(L73:L76)</f>
        <v>20</v>
      </c>
      <c r="M80" s="178">
        <f>L80/3</f>
        <v>6.666666666666667</v>
      </c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</row>
    <row r="81" spans="1:152" s="13" customFormat="1" ht="63.75" customHeight="1">
      <c r="A81" s="261"/>
      <c r="B81" s="260">
        <v>16</v>
      </c>
      <c r="C81" s="247" t="s">
        <v>170</v>
      </c>
      <c r="D81" s="169" t="s">
        <v>44</v>
      </c>
      <c r="E81" s="207">
        <v>2</v>
      </c>
      <c r="F81" s="207">
        <v>2</v>
      </c>
      <c r="G81" s="208"/>
      <c r="H81" s="169" t="s">
        <v>44</v>
      </c>
      <c r="I81" s="207">
        <v>1</v>
      </c>
      <c r="J81" s="207">
        <v>1</v>
      </c>
      <c r="K81" s="162">
        <v>1032.5</v>
      </c>
      <c r="L81" s="164">
        <v>0</v>
      </c>
      <c r="M81" s="209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/>
      <c r="CW81" s="56"/>
      <c r="CX81" s="56"/>
      <c r="CY81" s="56"/>
      <c r="CZ81" s="56"/>
      <c r="DA81" s="56"/>
      <c r="DB81" s="56"/>
      <c r="DC81" s="56"/>
      <c r="DD81" s="56"/>
      <c r="DE81" s="56"/>
      <c r="DF81" s="56"/>
      <c r="DG81" s="56"/>
      <c r="DH81" s="56"/>
      <c r="DI81" s="56"/>
      <c r="DJ81" s="56"/>
      <c r="DK81" s="56"/>
      <c r="DL81" s="56"/>
      <c r="DM81" s="56"/>
      <c r="DN81" s="56"/>
      <c r="DO81" s="56"/>
      <c r="DP81" s="56"/>
      <c r="DQ81" s="56"/>
      <c r="DR81" s="56"/>
      <c r="DS81" s="56"/>
      <c r="DT81" s="56"/>
      <c r="DU81" s="56"/>
      <c r="DV81" s="56"/>
      <c r="DW81" s="56"/>
      <c r="DX81" s="56"/>
      <c r="DY81" s="56"/>
      <c r="DZ81" s="56"/>
      <c r="EA81" s="56"/>
      <c r="EB81" s="56"/>
      <c r="EC81" s="56"/>
      <c r="ED81" s="56"/>
      <c r="EE81" s="56"/>
      <c r="EF81" s="56"/>
      <c r="EG81" s="56"/>
      <c r="EH81" s="56"/>
      <c r="EI81" s="56"/>
      <c r="EJ81" s="56"/>
      <c r="EK81" s="56"/>
      <c r="EL81" s="56"/>
      <c r="EM81" s="56"/>
      <c r="EN81" s="56"/>
      <c r="EO81" s="56"/>
      <c r="EP81" s="56"/>
      <c r="EQ81" s="56"/>
      <c r="ER81" s="56"/>
      <c r="ES81" s="56"/>
      <c r="ET81" s="56"/>
      <c r="EU81" s="56"/>
      <c r="EV81" s="56"/>
    </row>
    <row r="82" spans="1:152" s="13" customFormat="1" ht="30.75" customHeight="1">
      <c r="A82" s="261"/>
      <c r="B82" s="260"/>
      <c r="C82" s="247"/>
      <c r="D82" s="169" t="s">
        <v>67</v>
      </c>
      <c r="E82" s="161" t="s">
        <v>68</v>
      </c>
      <c r="F82" s="184">
        <v>24</v>
      </c>
      <c r="G82" s="208"/>
      <c r="H82" s="169"/>
      <c r="I82" s="161"/>
      <c r="J82" s="184"/>
      <c r="K82" s="208"/>
      <c r="L82" s="210"/>
      <c r="M82" s="244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6"/>
      <c r="DB82" s="56"/>
      <c r="DC82" s="56"/>
      <c r="DD82" s="56"/>
      <c r="DE82" s="56"/>
      <c r="DF82" s="56"/>
      <c r="DG82" s="56"/>
      <c r="DH82" s="56"/>
      <c r="DI82" s="56"/>
      <c r="DJ82" s="56"/>
      <c r="DK82" s="56"/>
      <c r="DL82" s="56"/>
      <c r="DM82" s="56"/>
      <c r="DN82" s="56"/>
      <c r="DO82" s="56"/>
      <c r="DP82" s="56"/>
      <c r="DQ82" s="56"/>
      <c r="DR82" s="56"/>
      <c r="DS82" s="56"/>
      <c r="DT82" s="56"/>
      <c r="DU82" s="56"/>
      <c r="DV82" s="56"/>
      <c r="DW82" s="56"/>
      <c r="DX82" s="56"/>
      <c r="DY82" s="56"/>
      <c r="DZ82" s="56"/>
      <c r="EA82" s="56"/>
      <c r="EB82" s="56"/>
      <c r="EC82" s="56"/>
      <c r="ED82" s="56"/>
      <c r="EE82" s="56"/>
      <c r="EF82" s="56"/>
      <c r="EG82" s="56"/>
      <c r="EH82" s="56"/>
      <c r="EI82" s="56"/>
      <c r="EJ82" s="56"/>
      <c r="EK82" s="56"/>
      <c r="EL82" s="56"/>
      <c r="EM82" s="56"/>
      <c r="EN82" s="56"/>
      <c r="EO82" s="56"/>
      <c r="EP82" s="56"/>
      <c r="EQ82" s="56"/>
      <c r="ER82" s="56"/>
      <c r="ES82" s="56"/>
      <c r="ET82" s="56"/>
      <c r="EU82" s="56"/>
      <c r="EV82" s="56"/>
    </row>
    <row r="83" spans="1:152" s="24" customFormat="1" ht="45.75" customHeight="1">
      <c r="A83" s="261"/>
      <c r="B83" s="260"/>
      <c r="C83" s="247"/>
      <c r="D83" s="169" t="s">
        <v>69</v>
      </c>
      <c r="E83" s="207">
        <v>1</v>
      </c>
      <c r="F83" s="207">
        <v>1</v>
      </c>
      <c r="G83" s="162"/>
      <c r="H83" s="169"/>
      <c r="I83" s="207"/>
      <c r="J83" s="207"/>
      <c r="K83" s="162"/>
      <c r="L83" s="164"/>
      <c r="M83" s="244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</row>
    <row r="84" spans="1:152" s="24" customFormat="1" ht="75">
      <c r="A84" s="261"/>
      <c r="B84" s="260"/>
      <c r="C84" s="247"/>
      <c r="D84" s="169" t="s">
        <v>70</v>
      </c>
      <c r="E84" s="207">
        <v>2</v>
      </c>
      <c r="F84" s="207">
        <v>2</v>
      </c>
      <c r="G84" s="162"/>
      <c r="H84" s="169" t="s">
        <v>70</v>
      </c>
      <c r="I84" s="207">
        <v>4</v>
      </c>
      <c r="J84" s="207">
        <v>4</v>
      </c>
      <c r="K84" s="162">
        <v>759.2</v>
      </c>
      <c r="L84" s="164">
        <v>1</v>
      </c>
      <c r="M84" s="244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</row>
    <row r="85" spans="1:152" s="24" customFormat="1" ht="45.75" customHeight="1">
      <c r="A85" s="261"/>
      <c r="B85" s="260"/>
      <c r="C85" s="247"/>
      <c r="D85" s="169" t="s">
        <v>71</v>
      </c>
      <c r="E85" s="207">
        <v>3</v>
      </c>
      <c r="F85" s="207">
        <v>3</v>
      </c>
      <c r="G85" s="162"/>
      <c r="H85" s="169"/>
      <c r="I85" s="207"/>
      <c r="J85" s="207"/>
      <c r="K85" s="162"/>
      <c r="L85" s="164"/>
      <c r="M85" s="244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</row>
    <row r="86" spans="1:152" s="24" customFormat="1" ht="45.75" customHeight="1">
      <c r="A86" s="261"/>
      <c r="B86" s="260"/>
      <c r="C86" s="247"/>
      <c r="D86" s="169" t="s">
        <v>72</v>
      </c>
      <c r="E86" s="207">
        <v>1</v>
      </c>
      <c r="F86" s="207">
        <v>1</v>
      </c>
      <c r="G86" s="162"/>
      <c r="H86" s="169"/>
      <c r="I86" s="207"/>
      <c r="J86" s="207"/>
      <c r="K86" s="162"/>
      <c r="L86" s="164"/>
      <c r="M86" s="244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</row>
    <row r="87" spans="1:152" s="24" customFormat="1" ht="45.75" customHeight="1">
      <c r="A87" s="261"/>
      <c r="B87" s="260"/>
      <c r="C87" s="247"/>
      <c r="D87" s="169" t="s">
        <v>73</v>
      </c>
      <c r="E87" s="207">
        <v>3</v>
      </c>
      <c r="F87" s="207">
        <v>3</v>
      </c>
      <c r="G87" s="162"/>
      <c r="H87" s="169"/>
      <c r="I87" s="207"/>
      <c r="J87" s="207"/>
      <c r="K87" s="162"/>
      <c r="L87" s="164"/>
      <c r="M87" s="244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</row>
    <row r="88" spans="1:152" s="24" customFormat="1" ht="45.75" customHeight="1">
      <c r="A88" s="261"/>
      <c r="B88" s="260"/>
      <c r="C88" s="247"/>
      <c r="D88" s="169" t="s">
        <v>74</v>
      </c>
      <c r="E88" s="207">
        <v>2</v>
      </c>
      <c r="F88" s="207">
        <v>2</v>
      </c>
      <c r="G88" s="162"/>
      <c r="H88" s="169"/>
      <c r="I88" s="207"/>
      <c r="J88" s="207"/>
      <c r="K88" s="162"/>
      <c r="L88" s="164"/>
      <c r="M88" s="244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</row>
    <row r="89" spans="1:152" s="24" customFormat="1" ht="45.75" customHeight="1">
      <c r="A89" s="261" t="s">
        <v>136</v>
      </c>
      <c r="B89" s="260"/>
      <c r="C89" s="180"/>
      <c r="D89" s="169"/>
      <c r="E89" s="207"/>
      <c r="F89" s="207"/>
      <c r="G89" s="162"/>
      <c r="H89" s="169" t="s">
        <v>171</v>
      </c>
      <c r="I89" s="207">
        <v>7</v>
      </c>
      <c r="J89" s="207">
        <v>7</v>
      </c>
      <c r="K89" s="162">
        <v>10348.6</v>
      </c>
      <c r="L89" s="164">
        <v>0</v>
      </c>
      <c r="M89" s="209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</row>
    <row r="90" spans="1:152" s="24" customFormat="1">
      <c r="A90" s="261"/>
      <c r="B90" s="260"/>
      <c r="C90" s="166" t="s">
        <v>2</v>
      </c>
      <c r="D90" s="167"/>
      <c r="E90" s="166"/>
      <c r="F90" s="166"/>
      <c r="G90" s="168">
        <v>2574.1999999999998</v>
      </c>
      <c r="H90" s="167"/>
      <c r="I90" s="166"/>
      <c r="J90" s="166"/>
      <c r="K90" s="168">
        <v>12140.3</v>
      </c>
      <c r="L90" s="166">
        <f>SUM(L81:L89)</f>
        <v>1</v>
      </c>
      <c r="M90" s="178">
        <f>L90/3</f>
        <v>0.33333333333333331</v>
      </c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</row>
    <row r="91" spans="1:152" s="13" customFormat="1" ht="30" customHeight="1">
      <c r="A91" s="261"/>
      <c r="B91" s="260">
        <v>17</v>
      </c>
      <c r="C91" s="248" t="s">
        <v>97</v>
      </c>
      <c r="D91" s="211" t="s">
        <v>76</v>
      </c>
      <c r="E91" s="207">
        <v>16</v>
      </c>
      <c r="F91" s="207">
        <v>17</v>
      </c>
      <c r="G91" s="208"/>
      <c r="H91" s="211" t="s">
        <v>76</v>
      </c>
      <c r="I91" s="207">
        <v>22</v>
      </c>
      <c r="J91" s="207">
        <v>12</v>
      </c>
      <c r="K91" s="250">
        <v>713.1</v>
      </c>
      <c r="L91" s="164">
        <v>0</v>
      </c>
      <c r="M91" s="183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  <c r="CD91" s="56"/>
      <c r="CE91" s="56"/>
      <c r="CF91" s="56"/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/>
      <c r="CW91" s="56"/>
      <c r="CX91" s="56"/>
      <c r="CY91" s="56"/>
      <c r="CZ91" s="56"/>
      <c r="DA91" s="56"/>
      <c r="DB91" s="56"/>
      <c r="DC91" s="56"/>
      <c r="DD91" s="56"/>
      <c r="DE91" s="56"/>
      <c r="DF91" s="56"/>
      <c r="DG91" s="56"/>
      <c r="DH91" s="56"/>
      <c r="DI91" s="56"/>
      <c r="DJ91" s="56"/>
      <c r="DK91" s="56"/>
      <c r="DL91" s="56"/>
      <c r="DM91" s="56"/>
      <c r="DN91" s="56"/>
      <c r="DO91" s="56"/>
      <c r="DP91" s="56"/>
      <c r="DQ91" s="56"/>
      <c r="DR91" s="56"/>
      <c r="DS91" s="56"/>
      <c r="DT91" s="56"/>
      <c r="DU91" s="56"/>
      <c r="DV91" s="56"/>
      <c r="DW91" s="56"/>
      <c r="DX91" s="56"/>
      <c r="DY91" s="56"/>
      <c r="DZ91" s="56"/>
      <c r="EA91" s="56"/>
      <c r="EB91" s="56"/>
      <c r="EC91" s="56"/>
      <c r="ED91" s="56"/>
      <c r="EE91" s="56"/>
      <c r="EF91" s="56"/>
      <c r="EG91" s="56"/>
      <c r="EH91" s="56"/>
      <c r="EI91" s="56"/>
      <c r="EJ91" s="56"/>
      <c r="EK91" s="56"/>
      <c r="EL91" s="56"/>
      <c r="EM91" s="56"/>
      <c r="EN91" s="56"/>
      <c r="EO91" s="56"/>
      <c r="EP91" s="56"/>
      <c r="EQ91" s="56"/>
      <c r="ER91" s="56"/>
      <c r="ES91" s="56"/>
      <c r="ET91" s="56"/>
      <c r="EU91" s="56"/>
      <c r="EV91" s="56"/>
    </row>
    <row r="92" spans="1:152" s="13" customFormat="1" ht="30">
      <c r="A92" s="261"/>
      <c r="B92" s="260"/>
      <c r="C92" s="248"/>
      <c r="D92" s="211" t="s">
        <v>75</v>
      </c>
      <c r="E92" s="207">
        <v>15</v>
      </c>
      <c r="F92" s="207">
        <v>20</v>
      </c>
      <c r="G92" s="208"/>
      <c r="H92" s="211" t="s">
        <v>75</v>
      </c>
      <c r="I92" s="207">
        <v>15</v>
      </c>
      <c r="J92" s="207">
        <v>17</v>
      </c>
      <c r="K92" s="250"/>
      <c r="L92" s="164">
        <v>0</v>
      </c>
      <c r="M92" s="183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  <c r="CD92" s="56"/>
      <c r="CE92" s="56"/>
      <c r="CF92" s="56"/>
      <c r="CG92" s="56"/>
      <c r="CH92" s="56"/>
      <c r="CI92" s="56"/>
      <c r="CJ92" s="56"/>
      <c r="CK92" s="56"/>
      <c r="CL92" s="56"/>
      <c r="CM92" s="56"/>
      <c r="CN92" s="56"/>
      <c r="CO92" s="56"/>
      <c r="CP92" s="56"/>
      <c r="CQ92" s="56"/>
      <c r="CR92" s="56"/>
      <c r="CS92" s="56"/>
      <c r="CT92" s="56"/>
      <c r="CU92" s="56"/>
      <c r="CV92" s="56"/>
      <c r="CW92" s="56"/>
      <c r="CX92" s="56"/>
      <c r="CY92" s="56"/>
      <c r="CZ92" s="56"/>
      <c r="DA92" s="56"/>
      <c r="DB92" s="56"/>
      <c r="DC92" s="56"/>
      <c r="DD92" s="56"/>
      <c r="DE92" s="56"/>
      <c r="DF92" s="56"/>
      <c r="DG92" s="56"/>
      <c r="DH92" s="56"/>
      <c r="DI92" s="56"/>
      <c r="DJ92" s="56"/>
      <c r="DK92" s="56"/>
      <c r="DL92" s="56"/>
      <c r="DM92" s="56"/>
      <c r="DN92" s="56"/>
      <c r="DO92" s="56"/>
      <c r="DP92" s="56"/>
      <c r="DQ92" s="56"/>
      <c r="DR92" s="56"/>
      <c r="DS92" s="56"/>
      <c r="DT92" s="56"/>
      <c r="DU92" s="56"/>
      <c r="DV92" s="56"/>
      <c r="DW92" s="56"/>
      <c r="DX92" s="56"/>
      <c r="DY92" s="56"/>
      <c r="DZ92" s="56"/>
      <c r="EA92" s="56"/>
      <c r="EB92" s="56"/>
      <c r="EC92" s="56"/>
      <c r="ED92" s="56"/>
      <c r="EE92" s="56"/>
      <c r="EF92" s="56"/>
      <c r="EG92" s="56"/>
      <c r="EH92" s="56"/>
      <c r="EI92" s="56"/>
      <c r="EJ92" s="56"/>
      <c r="EK92" s="56"/>
      <c r="EL92" s="56"/>
      <c r="EM92" s="56"/>
      <c r="EN92" s="56"/>
      <c r="EO92" s="56"/>
      <c r="EP92" s="56"/>
      <c r="EQ92" s="56"/>
      <c r="ER92" s="56"/>
      <c r="ES92" s="56"/>
      <c r="ET92" s="56"/>
      <c r="EU92" s="56"/>
      <c r="EV92" s="56"/>
    </row>
    <row r="93" spans="1:152" s="13" customFormat="1" ht="45.75" customHeight="1">
      <c r="A93" s="261"/>
      <c r="B93" s="260"/>
      <c r="C93" s="248"/>
      <c r="D93" s="211" t="s">
        <v>41</v>
      </c>
      <c r="E93" s="207">
        <v>40</v>
      </c>
      <c r="F93" s="207">
        <v>45</v>
      </c>
      <c r="G93" s="208"/>
      <c r="H93" s="211" t="s">
        <v>41</v>
      </c>
      <c r="I93" s="207">
        <v>40</v>
      </c>
      <c r="J93" s="207">
        <v>54</v>
      </c>
      <c r="K93" s="250"/>
      <c r="L93" s="164">
        <v>1</v>
      </c>
      <c r="M93" s="183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56"/>
      <c r="DE93" s="56"/>
      <c r="DF93" s="56"/>
      <c r="DG93" s="56"/>
      <c r="DH93" s="56"/>
      <c r="DI93" s="56"/>
      <c r="DJ93" s="56"/>
      <c r="DK93" s="56"/>
      <c r="DL93" s="56"/>
      <c r="DM93" s="56"/>
      <c r="DN93" s="56"/>
      <c r="DO93" s="56"/>
      <c r="DP93" s="56"/>
      <c r="DQ93" s="56"/>
      <c r="DR93" s="56"/>
      <c r="DS93" s="56"/>
      <c r="DT93" s="56"/>
      <c r="DU93" s="56"/>
      <c r="DV93" s="56"/>
      <c r="DW93" s="56"/>
      <c r="DX93" s="56"/>
      <c r="DY93" s="56"/>
      <c r="DZ93" s="56"/>
      <c r="EA93" s="56"/>
      <c r="EB93" s="56"/>
      <c r="EC93" s="56"/>
      <c r="ED93" s="56"/>
      <c r="EE93" s="56"/>
      <c r="EF93" s="56"/>
      <c r="EG93" s="56"/>
      <c r="EH93" s="56"/>
      <c r="EI93" s="56"/>
      <c r="EJ93" s="56"/>
      <c r="EK93" s="56"/>
      <c r="EL93" s="56"/>
      <c r="EM93" s="56"/>
      <c r="EN93" s="56"/>
      <c r="EO93" s="56"/>
      <c r="EP93" s="56"/>
      <c r="EQ93" s="56"/>
      <c r="ER93" s="56"/>
      <c r="ES93" s="56"/>
      <c r="ET93" s="56"/>
      <c r="EU93" s="56"/>
      <c r="EV93" s="56"/>
    </row>
    <row r="94" spans="1:152" s="13" customFormat="1" ht="75">
      <c r="A94" s="261"/>
      <c r="B94" s="260"/>
      <c r="C94" s="248"/>
      <c r="D94" s="211"/>
      <c r="E94" s="207"/>
      <c r="F94" s="207"/>
      <c r="G94" s="208"/>
      <c r="H94" s="211" t="s">
        <v>157</v>
      </c>
      <c r="I94" s="207">
        <v>3</v>
      </c>
      <c r="J94" s="207">
        <v>3</v>
      </c>
      <c r="K94" s="250"/>
      <c r="L94" s="164"/>
      <c r="M94" s="212" t="s">
        <v>47</v>
      </c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56"/>
      <c r="DO94" s="56"/>
      <c r="DP94" s="56"/>
      <c r="DQ94" s="56"/>
      <c r="DR94" s="56"/>
      <c r="DS94" s="56"/>
      <c r="DT94" s="56"/>
      <c r="DU94" s="56"/>
      <c r="DV94" s="56"/>
      <c r="DW94" s="56"/>
      <c r="DX94" s="56"/>
      <c r="DY94" s="56"/>
      <c r="DZ94" s="56"/>
      <c r="EA94" s="56"/>
      <c r="EB94" s="56"/>
      <c r="EC94" s="56"/>
      <c r="ED94" s="56"/>
      <c r="EE94" s="56"/>
      <c r="EF94" s="56"/>
      <c r="EG94" s="56"/>
      <c r="EH94" s="56"/>
      <c r="EI94" s="56"/>
      <c r="EJ94" s="56"/>
      <c r="EK94" s="56"/>
      <c r="EL94" s="56"/>
      <c r="EM94" s="56"/>
      <c r="EN94" s="56"/>
      <c r="EO94" s="56"/>
      <c r="EP94" s="56"/>
      <c r="EQ94" s="56"/>
      <c r="ER94" s="56"/>
      <c r="ES94" s="56"/>
      <c r="ET94" s="56"/>
      <c r="EU94" s="56"/>
      <c r="EV94" s="56"/>
    </row>
    <row r="95" spans="1:152" s="13" customFormat="1" ht="119.25" customHeight="1">
      <c r="A95" s="261"/>
      <c r="B95" s="260"/>
      <c r="C95" s="248"/>
      <c r="D95" s="213"/>
      <c r="E95" s="210"/>
      <c r="F95" s="210"/>
      <c r="G95" s="208"/>
      <c r="H95" s="211" t="s">
        <v>158</v>
      </c>
      <c r="I95" s="207">
        <v>1</v>
      </c>
      <c r="J95" s="207">
        <v>1</v>
      </c>
      <c r="K95" s="250"/>
      <c r="L95" s="164"/>
      <c r="M95" s="212" t="s">
        <v>47</v>
      </c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56"/>
      <c r="DA95" s="56"/>
      <c r="DB95" s="56"/>
      <c r="DC95" s="56"/>
      <c r="DD95" s="56"/>
      <c r="DE95" s="56"/>
      <c r="DF95" s="56"/>
      <c r="DG95" s="56"/>
      <c r="DH95" s="56"/>
      <c r="DI95" s="56"/>
      <c r="DJ95" s="56"/>
      <c r="DK95" s="56"/>
      <c r="DL95" s="56"/>
      <c r="DM95" s="56"/>
      <c r="DN95" s="56"/>
      <c r="DO95" s="56"/>
      <c r="DP95" s="56"/>
      <c r="DQ95" s="56"/>
      <c r="DR95" s="56"/>
      <c r="DS95" s="56"/>
      <c r="DT95" s="56"/>
      <c r="DU95" s="56"/>
      <c r="DV95" s="56"/>
      <c r="DW95" s="56"/>
      <c r="DX95" s="56"/>
      <c r="DY95" s="56"/>
      <c r="DZ95" s="56"/>
      <c r="EA95" s="56"/>
      <c r="EB95" s="56"/>
      <c r="EC95" s="56"/>
      <c r="ED95" s="56"/>
      <c r="EE95" s="56"/>
      <c r="EF95" s="56"/>
      <c r="EG95" s="56"/>
      <c r="EH95" s="56"/>
      <c r="EI95" s="56"/>
      <c r="EJ95" s="56"/>
      <c r="EK95" s="56"/>
      <c r="EL95" s="56"/>
      <c r="EM95" s="56"/>
      <c r="EN95" s="56"/>
      <c r="EO95" s="56"/>
      <c r="EP95" s="56"/>
      <c r="EQ95" s="56"/>
      <c r="ER95" s="56"/>
      <c r="ES95" s="56"/>
      <c r="ET95" s="56"/>
      <c r="EU95" s="56"/>
      <c r="EV95" s="56"/>
    </row>
    <row r="96" spans="1:152" s="13" customFormat="1" ht="15.75" customHeight="1">
      <c r="A96" s="261"/>
      <c r="B96" s="260"/>
      <c r="C96" s="166" t="s">
        <v>2</v>
      </c>
      <c r="D96" s="214"/>
      <c r="E96" s="215"/>
      <c r="F96" s="215"/>
      <c r="G96" s="168">
        <v>211.2</v>
      </c>
      <c r="H96" s="214"/>
      <c r="I96" s="215"/>
      <c r="J96" s="215"/>
      <c r="K96" s="168">
        <v>713.1</v>
      </c>
      <c r="L96" s="166">
        <f>SUM(L91:L95)</f>
        <v>1</v>
      </c>
      <c r="M96" s="178">
        <f>L96/3</f>
        <v>0.33333333333333331</v>
      </c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  <c r="CD96" s="56"/>
      <c r="CE96" s="56"/>
      <c r="CF96" s="56"/>
      <c r="CG96" s="56"/>
      <c r="CH96" s="56"/>
      <c r="CI96" s="56"/>
      <c r="CJ96" s="56"/>
      <c r="CK96" s="56"/>
      <c r="CL96" s="56"/>
      <c r="CM96" s="56"/>
      <c r="CN96" s="56"/>
      <c r="CO96" s="56"/>
      <c r="CP96" s="56"/>
      <c r="CQ96" s="56"/>
      <c r="CR96" s="56"/>
      <c r="CS96" s="56"/>
      <c r="CT96" s="56"/>
      <c r="CU96" s="56"/>
      <c r="CV96" s="56"/>
      <c r="CW96" s="56"/>
      <c r="CX96" s="56"/>
      <c r="CY96" s="56"/>
      <c r="CZ96" s="56"/>
      <c r="DA96" s="56"/>
      <c r="DB96" s="56"/>
      <c r="DC96" s="56"/>
      <c r="DD96" s="56"/>
      <c r="DE96" s="56"/>
      <c r="DF96" s="56"/>
      <c r="DG96" s="56"/>
      <c r="DH96" s="56"/>
      <c r="DI96" s="56"/>
      <c r="DJ96" s="56"/>
      <c r="DK96" s="56"/>
      <c r="DL96" s="56"/>
      <c r="DM96" s="56"/>
      <c r="DN96" s="56"/>
      <c r="DO96" s="56"/>
      <c r="DP96" s="56"/>
      <c r="DQ96" s="56"/>
      <c r="DR96" s="56"/>
      <c r="DS96" s="56"/>
      <c r="DT96" s="56"/>
      <c r="DU96" s="56"/>
      <c r="DV96" s="56"/>
      <c r="DW96" s="56"/>
      <c r="DX96" s="56"/>
      <c r="DY96" s="56"/>
      <c r="DZ96" s="56"/>
      <c r="EA96" s="56"/>
      <c r="EB96" s="56"/>
      <c r="EC96" s="56"/>
      <c r="ED96" s="56"/>
      <c r="EE96" s="56"/>
      <c r="EF96" s="56"/>
      <c r="EG96" s="56"/>
      <c r="EH96" s="56"/>
      <c r="EI96" s="56"/>
      <c r="EJ96" s="56"/>
      <c r="EK96" s="56"/>
      <c r="EL96" s="56"/>
      <c r="EM96" s="56"/>
      <c r="EN96" s="56"/>
      <c r="EO96" s="56"/>
      <c r="EP96" s="56"/>
      <c r="EQ96" s="56"/>
      <c r="ER96" s="56"/>
      <c r="ES96" s="56"/>
      <c r="ET96" s="56"/>
      <c r="EU96" s="56"/>
      <c r="EV96" s="56"/>
    </row>
    <row r="97" spans="1:152" s="24" customFormat="1">
      <c r="A97" s="166" t="s">
        <v>48</v>
      </c>
      <c r="B97" s="166"/>
      <c r="C97" s="166"/>
      <c r="D97" s="167"/>
      <c r="E97" s="166"/>
      <c r="F97" s="166"/>
      <c r="G97" s="168">
        <f>G66+G68+G70+G72+G80+G90+G96</f>
        <v>27104.400000000001</v>
      </c>
      <c r="H97" s="167"/>
      <c r="I97" s="166"/>
      <c r="J97" s="166"/>
      <c r="K97" s="168">
        <f>K66+K68+K70+K72+K80+K90+K96</f>
        <v>17039</v>
      </c>
      <c r="L97" s="197"/>
      <c r="M97" s="197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</row>
    <row r="98" spans="1:152" s="13" customFormat="1" ht="272.25" customHeight="1">
      <c r="A98" s="247" t="s">
        <v>137</v>
      </c>
      <c r="B98" s="247">
        <v>18</v>
      </c>
      <c r="C98" s="195" t="s">
        <v>180</v>
      </c>
      <c r="D98" s="216"/>
      <c r="E98" s="217"/>
      <c r="F98" s="217"/>
      <c r="G98" s="218"/>
      <c r="H98" s="202" t="s">
        <v>115</v>
      </c>
      <c r="I98" s="187">
        <v>205920</v>
      </c>
      <c r="J98" s="187">
        <v>224770</v>
      </c>
      <c r="K98" s="191">
        <v>7528.9</v>
      </c>
      <c r="L98" s="219"/>
      <c r="M98" s="193" t="s">
        <v>47</v>
      </c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56"/>
      <c r="CD98" s="56"/>
      <c r="CE98" s="56"/>
      <c r="CF98" s="56"/>
      <c r="CG98" s="56"/>
      <c r="CH98" s="56"/>
      <c r="CI98" s="56"/>
      <c r="CJ98" s="56"/>
      <c r="CK98" s="56"/>
      <c r="CL98" s="56"/>
      <c r="CM98" s="56"/>
      <c r="CN98" s="56"/>
      <c r="CO98" s="56"/>
      <c r="CP98" s="56"/>
      <c r="CQ98" s="56"/>
      <c r="CR98" s="56"/>
      <c r="CS98" s="56"/>
      <c r="CT98" s="56"/>
      <c r="CU98" s="56"/>
      <c r="CV98" s="56"/>
      <c r="CW98" s="56"/>
      <c r="CX98" s="56"/>
      <c r="CY98" s="56"/>
      <c r="CZ98" s="56"/>
      <c r="DA98" s="56"/>
      <c r="DB98" s="56"/>
      <c r="DC98" s="56"/>
      <c r="DD98" s="56"/>
      <c r="DE98" s="56"/>
      <c r="DF98" s="56"/>
      <c r="DG98" s="56"/>
      <c r="DH98" s="56"/>
      <c r="DI98" s="56"/>
      <c r="DJ98" s="56"/>
      <c r="DK98" s="56"/>
      <c r="DL98" s="56"/>
      <c r="DM98" s="56"/>
      <c r="DN98" s="56"/>
      <c r="DO98" s="56"/>
      <c r="DP98" s="56"/>
      <c r="DQ98" s="56"/>
      <c r="DR98" s="56"/>
      <c r="DS98" s="56"/>
      <c r="DT98" s="56"/>
      <c r="DU98" s="56"/>
      <c r="DV98" s="56"/>
      <c r="DW98" s="56"/>
      <c r="DX98" s="56"/>
      <c r="DY98" s="56"/>
      <c r="DZ98" s="56"/>
      <c r="EA98" s="56"/>
      <c r="EB98" s="56"/>
      <c r="EC98" s="56"/>
      <c r="ED98" s="56"/>
      <c r="EE98" s="56"/>
      <c r="EF98" s="56"/>
      <c r="EG98" s="56"/>
      <c r="EH98" s="56"/>
      <c r="EI98" s="56"/>
      <c r="EJ98" s="56"/>
      <c r="EK98" s="56"/>
      <c r="EL98" s="56"/>
      <c r="EM98" s="56"/>
      <c r="EN98" s="56"/>
      <c r="EO98" s="56"/>
      <c r="EP98" s="56"/>
      <c r="EQ98" s="56"/>
      <c r="ER98" s="56"/>
      <c r="ES98" s="56"/>
      <c r="ET98" s="56"/>
      <c r="EU98" s="56"/>
      <c r="EV98" s="56"/>
    </row>
    <row r="99" spans="1:152" s="13" customFormat="1">
      <c r="A99" s="247"/>
      <c r="B99" s="247"/>
      <c r="C99" s="198" t="s">
        <v>2</v>
      </c>
      <c r="D99" s="175"/>
      <c r="E99" s="220"/>
      <c r="F99" s="220"/>
      <c r="G99" s="168">
        <v>0</v>
      </c>
      <c r="H99" s="175"/>
      <c r="I99" s="220"/>
      <c r="J99" s="220"/>
      <c r="K99" s="168">
        <v>7528.9</v>
      </c>
      <c r="L99" s="166">
        <v>0</v>
      </c>
      <c r="M99" s="178">
        <f>L99/1</f>
        <v>0</v>
      </c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  <c r="BU99" s="56"/>
      <c r="BV99" s="56"/>
      <c r="BW99" s="56"/>
      <c r="BX99" s="56"/>
      <c r="BY99" s="56"/>
      <c r="BZ99" s="56"/>
      <c r="CA99" s="56"/>
      <c r="CB99" s="56"/>
      <c r="CC99" s="56"/>
      <c r="CD99" s="56"/>
      <c r="CE99" s="56"/>
      <c r="CF99" s="56"/>
      <c r="CG99" s="56"/>
      <c r="CH99" s="56"/>
      <c r="CI99" s="56"/>
      <c r="CJ99" s="56"/>
      <c r="CK99" s="56"/>
      <c r="CL99" s="56"/>
      <c r="CM99" s="56"/>
      <c r="CN99" s="56"/>
      <c r="CO99" s="56"/>
      <c r="CP99" s="56"/>
      <c r="CQ99" s="56"/>
      <c r="CR99" s="56"/>
      <c r="CS99" s="56"/>
      <c r="CT99" s="56"/>
      <c r="CU99" s="56"/>
      <c r="CV99" s="56"/>
      <c r="CW99" s="56"/>
      <c r="CX99" s="56"/>
      <c r="CY99" s="56"/>
      <c r="CZ99" s="56"/>
      <c r="DA99" s="56"/>
      <c r="DB99" s="56"/>
      <c r="DC99" s="56"/>
      <c r="DD99" s="56"/>
      <c r="DE99" s="56"/>
      <c r="DF99" s="56"/>
      <c r="DG99" s="56"/>
      <c r="DH99" s="56"/>
      <c r="DI99" s="56"/>
      <c r="DJ99" s="56"/>
      <c r="DK99" s="56"/>
      <c r="DL99" s="56"/>
      <c r="DM99" s="56"/>
      <c r="DN99" s="56"/>
      <c r="DO99" s="56"/>
      <c r="DP99" s="56"/>
      <c r="DQ99" s="56"/>
      <c r="DR99" s="56"/>
      <c r="DS99" s="56"/>
      <c r="DT99" s="56"/>
      <c r="DU99" s="56"/>
      <c r="DV99" s="56"/>
      <c r="DW99" s="56"/>
      <c r="DX99" s="56"/>
      <c r="DY99" s="56"/>
      <c r="DZ99" s="56"/>
      <c r="EA99" s="56"/>
      <c r="EB99" s="56"/>
      <c r="EC99" s="56"/>
      <c r="ED99" s="56"/>
      <c r="EE99" s="56"/>
      <c r="EF99" s="56"/>
      <c r="EG99" s="56"/>
      <c r="EH99" s="56"/>
      <c r="EI99" s="56"/>
      <c r="EJ99" s="56"/>
      <c r="EK99" s="56"/>
      <c r="EL99" s="56"/>
      <c r="EM99" s="56"/>
      <c r="EN99" s="56"/>
      <c r="EO99" s="56"/>
      <c r="EP99" s="56"/>
      <c r="EQ99" s="56"/>
      <c r="ER99" s="56"/>
      <c r="ES99" s="56"/>
      <c r="ET99" s="56"/>
      <c r="EU99" s="56"/>
      <c r="EV99" s="56"/>
    </row>
    <row r="100" spans="1:152" s="13" customFormat="1" ht="77.25" customHeight="1">
      <c r="A100" s="247"/>
      <c r="B100" s="260">
        <v>19</v>
      </c>
      <c r="C100" s="248" t="s">
        <v>160</v>
      </c>
      <c r="D100" s="213"/>
      <c r="E100" s="210"/>
      <c r="F100" s="210"/>
      <c r="G100" s="208"/>
      <c r="H100" s="211" t="s">
        <v>161</v>
      </c>
      <c r="I100" s="164">
        <v>130</v>
      </c>
      <c r="J100" s="164">
        <v>288</v>
      </c>
      <c r="K100" s="162">
        <v>4986.3999999999996</v>
      </c>
      <c r="L100" s="164"/>
      <c r="M100" s="249" t="s">
        <v>47</v>
      </c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/>
      <c r="BQ100" s="56"/>
      <c r="BR100" s="56"/>
      <c r="BS100" s="56"/>
      <c r="BT100" s="56"/>
      <c r="BU100" s="56"/>
      <c r="BV100" s="56"/>
      <c r="BW100" s="56"/>
      <c r="BX100" s="56"/>
      <c r="BY100" s="56"/>
      <c r="BZ100" s="56"/>
      <c r="CA100" s="56"/>
      <c r="CB100" s="56"/>
      <c r="CC100" s="56"/>
      <c r="CD100" s="56"/>
      <c r="CE100" s="56"/>
      <c r="CF100" s="56"/>
      <c r="CG100" s="56"/>
      <c r="CH100" s="56"/>
      <c r="CI100" s="56"/>
      <c r="CJ100" s="56"/>
      <c r="CK100" s="56"/>
      <c r="CL100" s="56"/>
      <c r="CM100" s="56"/>
      <c r="CN100" s="56"/>
      <c r="CO100" s="56"/>
      <c r="CP100" s="56"/>
      <c r="CQ100" s="56"/>
      <c r="CR100" s="56"/>
      <c r="CS100" s="56"/>
      <c r="CT100" s="56"/>
      <c r="CU100" s="56"/>
      <c r="CV100" s="56"/>
      <c r="CW100" s="56"/>
      <c r="CX100" s="56"/>
      <c r="CY100" s="56"/>
      <c r="CZ100" s="56"/>
      <c r="DA100" s="56"/>
      <c r="DB100" s="56"/>
      <c r="DC100" s="56"/>
      <c r="DD100" s="56"/>
      <c r="DE100" s="56"/>
      <c r="DF100" s="56"/>
      <c r="DG100" s="56"/>
      <c r="DH100" s="56"/>
      <c r="DI100" s="56"/>
      <c r="DJ100" s="56"/>
      <c r="DK100" s="56"/>
      <c r="DL100" s="56"/>
      <c r="DM100" s="56"/>
      <c r="DN100" s="56"/>
      <c r="DO100" s="56"/>
      <c r="DP100" s="56"/>
      <c r="DQ100" s="56"/>
      <c r="DR100" s="56"/>
      <c r="DS100" s="56"/>
      <c r="DT100" s="56"/>
      <c r="DU100" s="56"/>
      <c r="DV100" s="56"/>
      <c r="DW100" s="56"/>
      <c r="DX100" s="56"/>
      <c r="DY100" s="56"/>
      <c r="DZ100" s="56"/>
      <c r="EA100" s="56"/>
      <c r="EB100" s="56"/>
      <c r="EC100" s="56"/>
      <c r="ED100" s="56"/>
      <c r="EE100" s="56"/>
      <c r="EF100" s="56"/>
      <c r="EG100" s="56"/>
      <c r="EH100" s="56"/>
      <c r="EI100" s="56"/>
      <c r="EJ100" s="56"/>
      <c r="EK100" s="56"/>
      <c r="EL100" s="56"/>
      <c r="EM100" s="56"/>
      <c r="EN100" s="56"/>
      <c r="EO100" s="56"/>
      <c r="EP100" s="56"/>
      <c r="EQ100" s="56"/>
      <c r="ER100" s="56"/>
      <c r="ES100" s="56"/>
      <c r="ET100" s="56"/>
      <c r="EU100" s="56"/>
      <c r="EV100" s="56"/>
    </row>
    <row r="101" spans="1:152" s="13" customFormat="1" ht="77.25" customHeight="1">
      <c r="A101" s="247"/>
      <c r="B101" s="260"/>
      <c r="C101" s="248"/>
      <c r="D101" s="213"/>
      <c r="E101" s="210"/>
      <c r="F101" s="210"/>
      <c r="G101" s="208"/>
      <c r="H101" s="211" t="s">
        <v>162</v>
      </c>
      <c r="I101" s="164">
        <v>120</v>
      </c>
      <c r="J101" s="164">
        <v>270</v>
      </c>
      <c r="K101" s="162">
        <v>6.3</v>
      </c>
      <c r="L101" s="164"/>
      <c r="M101" s="249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  <c r="BU101" s="56"/>
      <c r="BV101" s="56"/>
      <c r="BW101" s="56"/>
      <c r="BX101" s="56"/>
      <c r="BY101" s="56"/>
      <c r="BZ101" s="56"/>
      <c r="CA101" s="56"/>
      <c r="CB101" s="56"/>
      <c r="CC101" s="56"/>
      <c r="CD101" s="56"/>
      <c r="CE101" s="56"/>
      <c r="CF101" s="56"/>
      <c r="CG101" s="56"/>
      <c r="CH101" s="56"/>
      <c r="CI101" s="56"/>
      <c r="CJ101" s="56"/>
      <c r="CK101" s="56"/>
      <c r="CL101" s="56"/>
      <c r="CM101" s="56"/>
      <c r="CN101" s="56"/>
      <c r="CO101" s="56"/>
      <c r="CP101" s="56"/>
      <c r="CQ101" s="56"/>
      <c r="CR101" s="56"/>
      <c r="CS101" s="56"/>
      <c r="CT101" s="56"/>
      <c r="CU101" s="56"/>
      <c r="CV101" s="56"/>
      <c r="CW101" s="56"/>
      <c r="CX101" s="56"/>
      <c r="CY101" s="56"/>
      <c r="CZ101" s="56"/>
      <c r="DA101" s="56"/>
      <c r="DB101" s="56"/>
      <c r="DC101" s="56"/>
      <c r="DD101" s="56"/>
      <c r="DE101" s="56"/>
      <c r="DF101" s="56"/>
      <c r="DG101" s="56"/>
      <c r="DH101" s="56"/>
      <c r="DI101" s="56"/>
      <c r="DJ101" s="56"/>
      <c r="DK101" s="56"/>
      <c r="DL101" s="56"/>
      <c r="DM101" s="56"/>
      <c r="DN101" s="56"/>
      <c r="DO101" s="56"/>
      <c r="DP101" s="56"/>
      <c r="DQ101" s="56"/>
      <c r="DR101" s="56"/>
      <c r="DS101" s="56"/>
      <c r="DT101" s="56"/>
      <c r="DU101" s="56"/>
      <c r="DV101" s="56"/>
      <c r="DW101" s="56"/>
      <c r="DX101" s="56"/>
      <c r="DY101" s="56"/>
      <c r="DZ101" s="56"/>
      <c r="EA101" s="56"/>
      <c r="EB101" s="56"/>
      <c r="EC101" s="56"/>
      <c r="ED101" s="56"/>
      <c r="EE101" s="56"/>
      <c r="EF101" s="56"/>
      <c r="EG101" s="56"/>
      <c r="EH101" s="56"/>
      <c r="EI101" s="56"/>
      <c r="EJ101" s="56"/>
      <c r="EK101" s="56"/>
      <c r="EL101" s="56"/>
      <c r="EM101" s="56"/>
      <c r="EN101" s="56"/>
      <c r="EO101" s="56"/>
      <c r="EP101" s="56"/>
      <c r="EQ101" s="56"/>
      <c r="ER101" s="56"/>
      <c r="ES101" s="56"/>
      <c r="ET101" s="56"/>
      <c r="EU101" s="56"/>
      <c r="EV101" s="56"/>
    </row>
    <row r="102" spans="1:152" s="24" customFormat="1">
      <c r="A102" s="247"/>
      <c r="B102" s="260"/>
      <c r="C102" s="166" t="s">
        <v>2</v>
      </c>
      <c r="D102" s="167"/>
      <c r="E102" s="166"/>
      <c r="F102" s="166"/>
      <c r="G102" s="168">
        <v>0</v>
      </c>
      <c r="H102" s="167"/>
      <c r="I102" s="166"/>
      <c r="J102" s="166"/>
      <c r="K102" s="168">
        <v>4992.7</v>
      </c>
      <c r="L102" s="166">
        <f>SUM(L100)</f>
        <v>0</v>
      </c>
      <c r="M102" s="178">
        <f>SUM(M100)</f>
        <v>0</v>
      </c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</row>
    <row r="103" spans="1:152" s="13" customFormat="1" ht="45" customHeight="1">
      <c r="A103" s="247"/>
      <c r="B103" s="260">
        <v>20</v>
      </c>
      <c r="C103" s="248" t="s">
        <v>163</v>
      </c>
      <c r="D103" s="213"/>
      <c r="E103" s="210"/>
      <c r="F103" s="210"/>
      <c r="G103" s="208"/>
      <c r="H103" s="211" t="s">
        <v>99</v>
      </c>
      <c r="I103" s="161" t="s">
        <v>164</v>
      </c>
      <c r="J103" s="164">
        <v>31</v>
      </c>
      <c r="K103" s="162">
        <v>1000</v>
      </c>
      <c r="L103" s="164"/>
      <c r="M103" s="249" t="s">
        <v>47</v>
      </c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  <c r="BP103" s="56"/>
      <c r="BQ103" s="56"/>
      <c r="BR103" s="56"/>
      <c r="BS103" s="56"/>
      <c r="BT103" s="56"/>
      <c r="BU103" s="56"/>
      <c r="BV103" s="56"/>
      <c r="BW103" s="56"/>
      <c r="BX103" s="56"/>
      <c r="BY103" s="56"/>
      <c r="BZ103" s="56"/>
      <c r="CA103" s="56"/>
      <c r="CB103" s="56"/>
      <c r="CC103" s="56"/>
      <c r="CD103" s="56"/>
      <c r="CE103" s="56"/>
      <c r="CF103" s="56"/>
      <c r="CG103" s="56"/>
      <c r="CH103" s="56"/>
      <c r="CI103" s="56"/>
      <c r="CJ103" s="56"/>
      <c r="CK103" s="56"/>
      <c r="CL103" s="56"/>
      <c r="CM103" s="56"/>
      <c r="CN103" s="56"/>
      <c r="CO103" s="56"/>
      <c r="CP103" s="56"/>
      <c r="CQ103" s="56"/>
      <c r="CR103" s="56"/>
      <c r="CS103" s="56"/>
      <c r="CT103" s="56"/>
      <c r="CU103" s="56"/>
      <c r="CV103" s="56"/>
      <c r="CW103" s="56"/>
      <c r="CX103" s="56"/>
      <c r="CY103" s="56"/>
      <c r="CZ103" s="56"/>
      <c r="DA103" s="56"/>
      <c r="DB103" s="56"/>
      <c r="DC103" s="56"/>
      <c r="DD103" s="56"/>
      <c r="DE103" s="56"/>
      <c r="DF103" s="56"/>
      <c r="DG103" s="56"/>
      <c r="DH103" s="56"/>
      <c r="DI103" s="56"/>
      <c r="DJ103" s="56"/>
      <c r="DK103" s="56"/>
      <c r="DL103" s="56"/>
      <c r="DM103" s="56"/>
      <c r="DN103" s="56"/>
      <c r="DO103" s="56"/>
      <c r="DP103" s="56"/>
      <c r="DQ103" s="56"/>
      <c r="DR103" s="56"/>
      <c r="DS103" s="56"/>
      <c r="DT103" s="56"/>
      <c r="DU103" s="56"/>
      <c r="DV103" s="56"/>
      <c r="DW103" s="56"/>
      <c r="DX103" s="56"/>
      <c r="DY103" s="56"/>
      <c r="DZ103" s="56"/>
      <c r="EA103" s="56"/>
      <c r="EB103" s="56"/>
      <c r="EC103" s="56"/>
      <c r="ED103" s="56"/>
      <c r="EE103" s="56"/>
      <c r="EF103" s="56"/>
      <c r="EG103" s="56"/>
      <c r="EH103" s="56"/>
      <c r="EI103" s="56"/>
      <c r="EJ103" s="56"/>
      <c r="EK103" s="56"/>
      <c r="EL103" s="56"/>
      <c r="EM103" s="56"/>
      <c r="EN103" s="56"/>
      <c r="EO103" s="56"/>
      <c r="EP103" s="56"/>
      <c r="EQ103" s="56"/>
      <c r="ER103" s="56"/>
      <c r="ES103" s="56"/>
      <c r="ET103" s="56"/>
      <c r="EU103" s="56"/>
      <c r="EV103" s="56"/>
    </row>
    <row r="104" spans="1:152" s="13" customFormat="1" ht="108" customHeight="1">
      <c r="A104" s="247"/>
      <c r="B104" s="260"/>
      <c r="C104" s="248"/>
      <c r="D104" s="213"/>
      <c r="E104" s="210"/>
      <c r="F104" s="210"/>
      <c r="G104" s="208"/>
      <c r="H104" s="169" t="s">
        <v>165</v>
      </c>
      <c r="I104" s="164">
        <v>5</v>
      </c>
      <c r="J104" s="164">
        <v>5</v>
      </c>
      <c r="K104" s="250">
        <v>1206.8</v>
      </c>
      <c r="L104" s="210"/>
      <c r="M104" s="249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  <c r="CD104" s="56"/>
      <c r="CE104" s="56"/>
      <c r="CF104" s="56"/>
      <c r="CG104" s="56"/>
      <c r="CH104" s="56"/>
      <c r="CI104" s="56"/>
      <c r="CJ104" s="56"/>
      <c r="CK104" s="56"/>
      <c r="CL104" s="56"/>
      <c r="CM104" s="56"/>
      <c r="CN104" s="56"/>
      <c r="CO104" s="56"/>
      <c r="CP104" s="56"/>
      <c r="CQ104" s="56"/>
      <c r="CR104" s="56"/>
      <c r="CS104" s="56"/>
      <c r="CT104" s="56"/>
      <c r="CU104" s="56"/>
      <c r="CV104" s="56"/>
      <c r="CW104" s="56"/>
      <c r="CX104" s="56"/>
      <c r="CY104" s="56"/>
      <c r="CZ104" s="56"/>
      <c r="DA104" s="56"/>
      <c r="DB104" s="56"/>
      <c r="DC104" s="56"/>
      <c r="DD104" s="56"/>
      <c r="DE104" s="56"/>
      <c r="DF104" s="56"/>
      <c r="DG104" s="56"/>
      <c r="DH104" s="56"/>
      <c r="DI104" s="56"/>
      <c r="DJ104" s="56"/>
      <c r="DK104" s="56"/>
      <c r="DL104" s="56"/>
      <c r="DM104" s="56"/>
      <c r="DN104" s="56"/>
      <c r="DO104" s="56"/>
      <c r="DP104" s="56"/>
      <c r="DQ104" s="56"/>
      <c r="DR104" s="56"/>
      <c r="DS104" s="56"/>
      <c r="DT104" s="56"/>
      <c r="DU104" s="56"/>
      <c r="DV104" s="56"/>
      <c r="DW104" s="56"/>
      <c r="DX104" s="56"/>
      <c r="DY104" s="56"/>
      <c r="DZ104" s="56"/>
      <c r="EA104" s="56"/>
      <c r="EB104" s="56"/>
      <c r="EC104" s="56"/>
      <c r="ED104" s="56"/>
      <c r="EE104" s="56"/>
      <c r="EF104" s="56"/>
      <c r="EG104" s="56"/>
      <c r="EH104" s="56"/>
      <c r="EI104" s="56"/>
      <c r="EJ104" s="56"/>
      <c r="EK104" s="56"/>
      <c r="EL104" s="56"/>
      <c r="EM104" s="56"/>
      <c r="EN104" s="56"/>
      <c r="EO104" s="56"/>
      <c r="EP104" s="56"/>
      <c r="EQ104" s="56"/>
      <c r="ER104" s="56"/>
      <c r="ES104" s="56"/>
      <c r="ET104" s="56"/>
      <c r="EU104" s="56"/>
      <c r="EV104" s="56"/>
    </row>
    <row r="105" spans="1:152" s="13" customFormat="1" ht="75">
      <c r="A105" s="276"/>
      <c r="B105" s="278"/>
      <c r="C105" s="240"/>
      <c r="D105" s="213"/>
      <c r="E105" s="210"/>
      <c r="F105" s="210"/>
      <c r="G105" s="208"/>
      <c r="H105" s="169" t="s">
        <v>166</v>
      </c>
      <c r="I105" s="161" t="s">
        <v>167</v>
      </c>
      <c r="J105" s="164">
        <v>400</v>
      </c>
      <c r="K105" s="250"/>
      <c r="L105" s="210"/>
      <c r="M105" s="249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  <c r="CD105" s="56"/>
      <c r="CE105" s="56"/>
      <c r="CF105" s="56"/>
      <c r="CG105" s="56"/>
      <c r="CH105" s="56"/>
      <c r="CI105" s="56"/>
      <c r="CJ105" s="56"/>
      <c r="CK105" s="56"/>
      <c r="CL105" s="56"/>
      <c r="CM105" s="56"/>
      <c r="CN105" s="56"/>
      <c r="CO105" s="56"/>
      <c r="CP105" s="56"/>
      <c r="CQ105" s="56"/>
      <c r="CR105" s="56"/>
      <c r="CS105" s="56"/>
      <c r="CT105" s="56"/>
      <c r="CU105" s="56"/>
      <c r="CV105" s="56"/>
      <c r="CW105" s="56"/>
      <c r="CX105" s="56"/>
      <c r="CY105" s="56"/>
      <c r="CZ105" s="56"/>
      <c r="DA105" s="56"/>
      <c r="DB105" s="56"/>
      <c r="DC105" s="56"/>
      <c r="DD105" s="56"/>
      <c r="DE105" s="56"/>
      <c r="DF105" s="56"/>
      <c r="DG105" s="56"/>
      <c r="DH105" s="56"/>
      <c r="DI105" s="56"/>
      <c r="DJ105" s="56"/>
      <c r="DK105" s="56"/>
      <c r="DL105" s="56"/>
      <c r="DM105" s="56"/>
      <c r="DN105" s="56"/>
      <c r="DO105" s="56"/>
      <c r="DP105" s="56"/>
      <c r="DQ105" s="56"/>
      <c r="DR105" s="56"/>
      <c r="DS105" s="56"/>
      <c r="DT105" s="56"/>
      <c r="DU105" s="56"/>
      <c r="DV105" s="56"/>
      <c r="DW105" s="56"/>
      <c r="DX105" s="56"/>
      <c r="DY105" s="56"/>
      <c r="DZ105" s="56"/>
      <c r="EA105" s="56"/>
      <c r="EB105" s="56"/>
      <c r="EC105" s="56"/>
      <c r="ED105" s="56"/>
      <c r="EE105" s="56"/>
      <c r="EF105" s="56"/>
      <c r="EG105" s="56"/>
      <c r="EH105" s="56"/>
      <c r="EI105" s="56"/>
      <c r="EJ105" s="56"/>
      <c r="EK105" s="56"/>
      <c r="EL105" s="56"/>
      <c r="EM105" s="56"/>
      <c r="EN105" s="56"/>
      <c r="EO105" s="56"/>
      <c r="EP105" s="56"/>
      <c r="EQ105" s="56"/>
      <c r="ER105" s="56"/>
      <c r="ES105" s="56"/>
      <c r="ET105" s="56"/>
      <c r="EU105" s="56"/>
      <c r="EV105" s="56"/>
    </row>
    <row r="106" spans="1:152" s="24" customFormat="1" ht="15" customHeight="1">
      <c r="A106" s="277"/>
      <c r="B106" s="271"/>
      <c r="C106" s="166" t="s">
        <v>2</v>
      </c>
      <c r="D106" s="167"/>
      <c r="E106" s="166"/>
      <c r="F106" s="166"/>
      <c r="G106" s="168">
        <v>0</v>
      </c>
      <c r="H106" s="167"/>
      <c r="I106" s="166"/>
      <c r="J106" s="166"/>
      <c r="K106" s="168">
        <v>2206.8000000000002</v>
      </c>
      <c r="L106" s="166">
        <f>SUM(L102)</f>
        <v>0</v>
      </c>
      <c r="M106" s="178">
        <f>SUM(M102)</f>
        <v>0</v>
      </c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</row>
    <row r="107" spans="1:152" s="24" customFormat="1">
      <c r="A107" s="166" t="s">
        <v>45</v>
      </c>
      <c r="B107" s="166"/>
      <c r="C107" s="166"/>
      <c r="D107" s="167"/>
      <c r="E107" s="166"/>
      <c r="F107" s="166"/>
      <c r="G107" s="168">
        <f>G99+G102+G106</f>
        <v>0</v>
      </c>
      <c r="H107" s="167"/>
      <c r="I107" s="166"/>
      <c r="J107" s="166"/>
      <c r="K107" s="168">
        <f>K99+K102+K106</f>
        <v>14728.399999999998</v>
      </c>
      <c r="L107" s="197"/>
      <c r="M107" s="197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</row>
    <row r="108" spans="1:152" s="24" customFormat="1" ht="58.5" customHeight="1">
      <c r="A108" s="267" t="s">
        <v>9</v>
      </c>
      <c r="B108" s="263">
        <v>21</v>
      </c>
      <c r="C108" s="242" t="s">
        <v>8</v>
      </c>
      <c r="D108" s="202" t="s">
        <v>42</v>
      </c>
      <c r="E108" s="184">
        <v>9</v>
      </c>
      <c r="F108" s="184">
        <v>9</v>
      </c>
      <c r="G108" s="191">
        <v>6895.3</v>
      </c>
      <c r="H108" s="202" t="s">
        <v>168</v>
      </c>
      <c r="I108" s="184">
        <v>9</v>
      </c>
      <c r="J108" s="184">
        <v>9</v>
      </c>
      <c r="K108" s="191">
        <v>11664.3</v>
      </c>
      <c r="L108" s="192"/>
      <c r="M108" s="241" t="s">
        <v>47</v>
      </c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</row>
    <row r="109" spans="1:152" s="24" customFormat="1" ht="72.75" customHeight="1">
      <c r="A109" s="268"/>
      <c r="B109" s="263"/>
      <c r="C109" s="242"/>
      <c r="D109" s="202" t="s">
        <v>43</v>
      </c>
      <c r="E109" s="184">
        <v>9</v>
      </c>
      <c r="F109" s="184">
        <v>9</v>
      </c>
      <c r="G109" s="191">
        <v>49643.6</v>
      </c>
      <c r="H109" s="202" t="s">
        <v>43</v>
      </c>
      <c r="I109" s="184">
        <v>9</v>
      </c>
      <c r="J109" s="184">
        <v>9</v>
      </c>
      <c r="K109" s="191">
        <v>54440.800000000003</v>
      </c>
      <c r="L109" s="192"/>
      <c r="M109" s="241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</row>
    <row r="110" spans="1:152" s="46" customFormat="1">
      <c r="A110" s="268"/>
      <c r="B110" s="263"/>
      <c r="C110" s="166" t="s">
        <v>2</v>
      </c>
      <c r="D110" s="167"/>
      <c r="E110" s="201"/>
      <c r="F110" s="201"/>
      <c r="G110" s="168">
        <f>SUM(G108:G109)</f>
        <v>56538.9</v>
      </c>
      <c r="H110" s="167"/>
      <c r="I110" s="201"/>
      <c r="J110" s="201"/>
      <c r="K110" s="168">
        <f>SUM(K108:K109)</f>
        <v>66105.100000000006</v>
      </c>
      <c r="L110" s="194">
        <f>SUM(L108:L109)</f>
        <v>0</v>
      </c>
      <c r="M110" s="178">
        <v>0</v>
      </c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</row>
    <row r="111" spans="1:152" s="24" customFormat="1" ht="109.5" customHeight="1">
      <c r="A111" s="268"/>
      <c r="B111" s="263">
        <v>22</v>
      </c>
      <c r="C111" s="195" t="s">
        <v>91</v>
      </c>
      <c r="D111" s="202" t="s">
        <v>92</v>
      </c>
      <c r="E111" s="184">
        <v>0</v>
      </c>
      <c r="F111" s="184">
        <v>0</v>
      </c>
      <c r="G111" s="191">
        <v>329.5</v>
      </c>
      <c r="H111" s="202" t="s">
        <v>92</v>
      </c>
      <c r="I111" s="184">
        <v>0</v>
      </c>
      <c r="J111" s="184">
        <v>0</v>
      </c>
      <c r="K111" s="191">
        <v>275</v>
      </c>
      <c r="L111" s="192">
        <v>5</v>
      </c>
      <c r="M111" s="19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</row>
    <row r="112" spans="1:152" s="46" customFormat="1">
      <c r="A112" s="269"/>
      <c r="B112" s="263"/>
      <c r="C112" s="166" t="s">
        <v>2</v>
      </c>
      <c r="D112" s="167"/>
      <c r="E112" s="166"/>
      <c r="F112" s="166"/>
      <c r="G112" s="168">
        <f>SUM(G111:G111)</f>
        <v>329.5</v>
      </c>
      <c r="H112" s="167"/>
      <c r="I112" s="166"/>
      <c r="J112" s="166"/>
      <c r="K112" s="168">
        <f>SUM(K111:K111)</f>
        <v>275</v>
      </c>
      <c r="L112" s="194">
        <f>SUM(L111:L111)</f>
        <v>5</v>
      </c>
      <c r="M112" s="178">
        <f>L112</f>
        <v>5</v>
      </c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</row>
    <row r="113" spans="1:152" s="46" customFormat="1">
      <c r="A113" s="166" t="s">
        <v>96</v>
      </c>
      <c r="B113" s="222"/>
      <c r="C113" s="166"/>
      <c r="D113" s="167"/>
      <c r="E113" s="166"/>
      <c r="F113" s="166"/>
      <c r="G113" s="168">
        <f>G110+G112</f>
        <v>56868.4</v>
      </c>
      <c r="H113" s="167"/>
      <c r="I113" s="166"/>
      <c r="J113" s="166"/>
      <c r="K113" s="168">
        <f>K110+K112</f>
        <v>66380.100000000006</v>
      </c>
      <c r="L113" s="194"/>
      <c r="M113" s="178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</row>
    <row r="114" spans="1:152" s="46" customFormat="1">
      <c r="A114" s="272" t="s">
        <v>10</v>
      </c>
      <c r="B114" s="273"/>
      <c r="C114" s="166"/>
      <c r="D114" s="167"/>
      <c r="E114" s="166"/>
      <c r="F114" s="166"/>
      <c r="G114" s="177" t="s">
        <v>176</v>
      </c>
      <c r="H114" s="167"/>
      <c r="I114" s="166"/>
      <c r="J114" s="166"/>
      <c r="K114" s="168">
        <f>K15+K24+K61+K97+K107+K113</f>
        <v>313838.5</v>
      </c>
      <c r="L114" s="194"/>
      <c r="M114" s="197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</row>
    <row r="115" spans="1:152">
      <c r="G115" s="5"/>
      <c r="K115" s="5"/>
    </row>
    <row r="116" spans="1:152">
      <c r="G116" s="5"/>
      <c r="K116" s="5"/>
    </row>
    <row r="117" spans="1:152">
      <c r="G117" s="5"/>
      <c r="K117" s="5"/>
    </row>
    <row r="118" spans="1:152">
      <c r="G118" s="5"/>
      <c r="K118" s="5"/>
    </row>
    <row r="119" spans="1:152">
      <c r="G119" s="5"/>
      <c r="K119" s="5"/>
    </row>
    <row r="120" spans="1:152">
      <c r="G120" s="5"/>
      <c r="K120" s="5"/>
    </row>
    <row r="121" spans="1:152">
      <c r="G121" s="5"/>
      <c r="K121" s="5"/>
    </row>
    <row r="122" spans="1:152">
      <c r="G122" s="5"/>
      <c r="K122" s="5"/>
    </row>
    <row r="123" spans="1:152">
      <c r="G123" s="5"/>
      <c r="K123" s="5"/>
    </row>
    <row r="124" spans="1:152">
      <c r="G124" s="5"/>
      <c r="K124" s="5"/>
    </row>
    <row r="125" spans="1:152">
      <c r="G125" s="5"/>
      <c r="K125" s="5"/>
    </row>
    <row r="126" spans="1:152">
      <c r="G126" s="5"/>
      <c r="K126" s="5"/>
    </row>
    <row r="127" spans="1:152">
      <c r="G127" s="5"/>
      <c r="K127" s="5"/>
    </row>
    <row r="128" spans="1:152">
      <c r="G128" s="5"/>
      <c r="K128" s="5"/>
    </row>
    <row r="129" spans="7:11">
      <c r="G129" s="5"/>
      <c r="K129" s="5"/>
    </row>
    <row r="130" spans="7:11">
      <c r="G130" s="5"/>
      <c r="K130" s="5"/>
    </row>
    <row r="131" spans="7:11">
      <c r="G131" s="5"/>
      <c r="K131" s="5"/>
    </row>
    <row r="132" spans="7:11">
      <c r="G132" s="5"/>
      <c r="K132" s="5"/>
    </row>
    <row r="133" spans="7:11">
      <c r="G133" s="5"/>
      <c r="K133" s="5"/>
    </row>
    <row r="134" spans="7:11">
      <c r="G134" s="5"/>
      <c r="K134" s="5"/>
    </row>
    <row r="135" spans="7:11">
      <c r="G135" s="5"/>
      <c r="K135" s="5"/>
    </row>
    <row r="136" spans="7:11">
      <c r="G136" s="5"/>
      <c r="K136" s="5"/>
    </row>
    <row r="137" spans="7:11">
      <c r="G137" s="5"/>
      <c r="K137" s="5"/>
    </row>
    <row r="138" spans="7:11">
      <c r="G138" s="5"/>
      <c r="K138" s="5"/>
    </row>
    <row r="139" spans="7:11">
      <c r="G139" s="5"/>
      <c r="K139" s="5"/>
    </row>
    <row r="140" spans="7:11">
      <c r="G140" s="5"/>
      <c r="K140" s="5"/>
    </row>
    <row r="141" spans="7:11">
      <c r="G141" s="5"/>
      <c r="K141" s="5"/>
    </row>
    <row r="142" spans="7:11">
      <c r="G142" s="5"/>
      <c r="K142" s="5"/>
    </row>
    <row r="143" spans="7:11">
      <c r="G143" s="5"/>
      <c r="K143" s="5"/>
    </row>
    <row r="144" spans="7:11">
      <c r="G144" s="5"/>
      <c r="K144" s="5"/>
    </row>
    <row r="145" spans="7:11">
      <c r="G145" s="5"/>
      <c r="K145" s="5"/>
    </row>
    <row r="146" spans="7:11">
      <c r="G146" s="5"/>
      <c r="K146" s="5"/>
    </row>
    <row r="147" spans="7:11">
      <c r="G147" s="5"/>
      <c r="K147" s="5"/>
    </row>
    <row r="148" spans="7:11">
      <c r="G148" s="5"/>
      <c r="K148" s="5"/>
    </row>
    <row r="149" spans="7:11">
      <c r="G149" s="5"/>
      <c r="K149" s="5"/>
    </row>
    <row r="150" spans="7:11">
      <c r="G150" s="5"/>
      <c r="K150" s="5"/>
    </row>
    <row r="151" spans="7:11">
      <c r="G151" s="5"/>
      <c r="K151" s="5"/>
    </row>
    <row r="152" spans="7:11">
      <c r="G152" s="5"/>
      <c r="K152" s="5"/>
    </row>
    <row r="153" spans="7:11">
      <c r="G153" s="5"/>
      <c r="K153" s="5"/>
    </row>
    <row r="154" spans="7:11">
      <c r="G154" s="5"/>
      <c r="K154" s="5"/>
    </row>
    <row r="155" spans="7:11">
      <c r="G155" s="5"/>
      <c r="K155" s="5"/>
    </row>
    <row r="156" spans="7:11">
      <c r="G156" s="5"/>
      <c r="K156" s="5"/>
    </row>
    <row r="157" spans="7:11">
      <c r="G157" s="5"/>
      <c r="K157" s="5"/>
    </row>
    <row r="158" spans="7:11">
      <c r="G158" s="5"/>
      <c r="K158" s="5"/>
    </row>
    <row r="159" spans="7:11">
      <c r="G159" s="5"/>
      <c r="K159" s="5"/>
    </row>
    <row r="160" spans="7:11">
      <c r="G160" s="5"/>
      <c r="K160" s="5"/>
    </row>
    <row r="161" spans="7:11">
      <c r="G161" s="5"/>
      <c r="K161" s="5"/>
    </row>
    <row r="162" spans="7:11">
      <c r="G162" s="5"/>
      <c r="K162" s="5"/>
    </row>
    <row r="163" spans="7:11">
      <c r="G163" s="5"/>
      <c r="K163" s="5"/>
    </row>
    <row r="164" spans="7:11">
      <c r="G164" s="5"/>
      <c r="K164" s="5"/>
    </row>
    <row r="165" spans="7:11">
      <c r="G165" s="5"/>
      <c r="K165" s="5"/>
    </row>
    <row r="166" spans="7:11">
      <c r="G166" s="5"/>
      <c r="K166" s="5"/>
    </row>
    <row r="167" spans="7:11">
      <c r="G167" s="5"/>
      <c r="K167" s="5"/>
    </row>
    <row r="168" spans="7:11">
      <c r="G168" s="5"/>
      <c r="K168" s="5"/>
    </row>
    <row r="169" spans="7:11">
      <c r="G169" s="5"/>
      <c r="K169" s="5"/>
    </row>
    <row r="170" spans="7:11">
      <c r="G170" s="5"/>
      <c r="K170" s="5"/>
    </row>
    <row r="171" spans="7:11">
      <c r="G171" s="5"/>
      <c r="K171" s="5"/>
    </row>
    <row r="172" spans="7:11">
      <c r="G172" s="5"/>
      <c r="K172" s="5"/>
    </row>
    <row r="173" spans="7:11">
      <c r="G173" s="5"/>
      <c r="K173" s="5"/>
    </row>
    <row r="174" spans="7:11">
      <c r="G174" s="5"/>
      <c r="K174" s="5"/>
    </row>
    <row r="175" spans="7:11">
      <c r="G175" s="5"/>
      <c r="K175" s="5"/>
    </row>
    <row r="176" spans="7:11">
      <c r="G176" s="5"/>
      <c r="K176" s="5"/>
    </row>
    <row r="177" spans="7:11">
      <c r="G177" s="5"/>
      <c r="K177" s="5"/>
    </row>
    <row r="178" spans="7:11">
      <c r="G178" s="5"/>
      <c r="K178" s="5"/>
    </row>
    <row r="179" spans="7:11">
      <c r="G179" s="5"/>
      <c r="K179" s="5"/>
    </row>
    <row r="180" spans="7:11">
      <c r="G180" s="5"/>
      <c r="K180" s="5"/>
    </row>
    <row r="181" spans="7:11">
      <c r="G181" s="5"/>
      <c r="K181" s="5"/>
    </row>
    <row r="182" spans="7:11">
      <c r="G182" s="5"/>
      <c r="K182" s="5"/>
    </row>
    <row r="183" spans="7:11">
      <c r="G183" s="5"/>
      <c r="K183" s="5"/>
    </row>
    <row r="184" spans="7:11">
      <c r="G184" s="5"/>
      <c r="K184" s="5"/>
    </row>
  </sheetData>
  <mergeCells count="91">
    <mergeCell ref="A108:A112"/>
    <mergeCell ref="A114:B114"/>
    <mergeCell ref="B71:B72"/>
    <mergeCell ref="A73:A76"/>
    <mergeCell ref="B73:B76"/>
    <mergeCell ref="B98:B99"/>
    <mergeCell ref="B111:B112"/>
    <mergeCell ref="A77:A88"/>
    <mergeCell ref="B77:B80"/>
    <mergeCell ref="B108:B110"/>
    <mergeCell ref="B81:B88"/>
    <mergeCell ref="A105:A106"/>
    <mergeCell ref="B105:B106"/>
    <mergeCell ref="A98:A104"/>
    <mergeCell ref="B100:B102"/>
    <mergeCell ref="B103:B104"/>
    <mergeCell ref="A89:A96"/>
    <mergeCell ref="B89:B90"/>
    <mergeCell ref="B91:B96"/>
    <mergeCell ref="C91:C95"/>
    <mergeCell ref="C73:C76"/>
    <mergeCell ref="A65:A72"/>
    <mergeCell ref="A41:A54"/>
    <mergeCell ref="A55:A60"/>
    <mergeCell ref="A62:A64"/>
    <mergeCell ref="C44:C50"/>
    <mergeCell ref="B41:B43"/>
    <mergeCell ref="B44:B51"/>
    <mergeCell ref="A61:C61"/>
    <mergeCell ref="B55:B56"/>
    <mergeCell ref="B57:B60"/>
    <mergeCell ref="B67:B68"/>
    <mergeCell ref="B69:B70"/>
    <mergeCell ref="B62:B64"/>
    <mergeCell ref="C62:C64"/>
    <mergeCell ref="A6:A14"/>
    <mergeCell ref="B6:B14"/>
    <mergeCell ref="C6:C14"/>
    <mergeCell ref="C16:C18"/>
    <mergeCell ref="B16:B18"/>
    <mergeCell ref="B29:B30"/>
    <mergeCell ref="C31:C35"/>
    <mergeCell ref="A29:A39"/>
    <mergeCell ref="B52:B54"/>
    <mergeCell ref="C41:C42"/>
    <mergeCell ref="A25:A28"/>
    <mergeCell ref="A16:A18"/>
    <mergeCell ref="A19:A23"/>
    <mergeCell ref="C19:C23"/>
    <mergeCell ref="B19:B23"/>
    <mergeCell ref="B25:B28"/>
    <mergeCell ref="C25:C28"/>
    <mergeCell ref="B31:B36"/>
    <mergeCell ref="C81:C88"/>
    <mergeCell ref="K91:K95"/>
    <mergeCell ref="B37:B39"/>
    <mergeCell ref="C52:C53"/>
    <mergeCell ref="M4:M5"/>
    <mergeCell ref="A2:M2"/>
    <mergeCell ref="A4:A5"/>
    <mergeCell ref="C4:C5"/>
    <mergeCell ref="B4:B5"/>
    <mergeCell ref="L4:L5"/>
    <mergeCell ref="D4:D5"/>
    <mergeCell ref="E4:F4"/>
    <mergeCell ref="G4:G5"/>
    <mergeCell ref="H4:H5"/>
    <mergeCell ref="I4:J4"/>
    <mergeCell ref="K4:K5"/>
    <mergeCell ref="M6:M14"/>
    <mergeCell ref="C57:C59"/>
    <mergeCell ref="M57:M59"/>
    <mergeCell ref="M16:M18"/>
    <mergeCell ref="M19:M23"/>
    <mergeCell ref="K21:K22"/>
    <mergeCell ref="M108:M109"/>
    <mergeCell ref="C108:C109"/>
    <mergeCell ref="K64:K65"/>
    <mergeCell ref="M76:M79"/>
    <mergeCell ref="M31:M34"/>
    <mergeCell ref="M73:M75"/>
    <mergeCell ref="K73:K75"/>
    <mergeCell ref="C37:C38"/>
    <mergeCell ref="M82:M88"/>
    <mergeCell ref="C100:C101"/>
    <mergeCell ref="M100:M101"/>
    <mergeCell ref="M103:M105"/>
    <mergeCell ref="K104:K105"/>
    <mergeCell ref="C77:C79"/>
    <mergeCell ref="C103:C104"/>
    <mergeCell ref="M62:M64"/>
  </mergeCells>
  <pageMargins left="0.15748031496062992" right="0.14000000000000001" top="0.79" bottom="0.39" header="0.23622047244094491" footer="0.1574803149606299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V207"/>
  <sheetViews>
    <sheetView topLeftCell="A120" workbookViewId="0">
      <selection activeCell="M133" sqref="M133"/>
    </sheetView>
  </sheetViews>
  <sheetFormatPr defaultRowHeight="15"/>
  <cols>
    <col min="1" max="1" width="16.5703125" style="1" customWidth="1"/>
    <col min="2" max="2" width="3.7109375" style="1" customWidth="1"/>
    <col min="3" max="3" width="16.7109375" style="1" customWidth="1"/>
    <col min="4" max="4" width="33.5703125" style="3" customWidth="1"/>
    <col min="5" max="5" width="10.5703125" style="1" customWidth="1"/>
    <col min="6" max="6" width="8.5703125" style="1" customWidth="1"/>
    <col min="7" max="7" width="13.140625" style="1" customWidth="1"/>
    <col min="8" max="8" width="33.5703125" style="3" customWidth="1"/>
    <col min="9" max="9" width="10.5703125" style="1" customWidth="1"/>
    <col min="10" max="10" width="8.5703125" style="1" customWidth="1"/>
    <col min="11" max="11" width="13.140625" style="1" customWidth="1"/>
    <col min="12" max="12" width="7.42578125" style="1" customWidth="1"/>
    <col min="13" max="13" width="8.28515625" style="1" customWidth="1"/>
    <col min="14" max="152" width="9.140625" style="144"/>
    <col min="153" max="16384" width="9.140625" style="1"/>
  </cols>
  <sheetData>
    <row r="2" spans="1:13" ht="18.75">
      <c r="D2" s="279"/>
      <c r="E2" s="279"/>
      <c r="F2" s="279"/>
      <c r="G2" s="279"/>
      <c r="H2" s="279"/>
      <c r="I2" s="279"/>
      <c r="J2" s="279"/>
      <c r="K2" s="279"/>
      <c r="L2" s="279"/>
      <c r="M2" s="279"/>
    </row>
    <row r="3" spans="1:13" ht="18.75">
      <c r="A3" s="257" t="s">
        <v>11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1:13" ht="9.75" customHeight="1"/>
    <row r="5" spans="1:13" ht="21.75" customHeight="1">
      <c r="A5" s="280" t="s">
        <v>0</v>
      </c>
      <c r="B5" s="282" t="s">
        <v>7</v>
      </c>
      <c r="C5" s="282" t="s">
        <v>12</v>
      </c>
      <c r="D5" s="282" t="s">
        <v>52</v>
      </c>
      <c r="E5" s="282" t="s">
        <v>13</v>
      </c>
      <c r="F5" s="282"/>
      <c r="G5" s="284" t="s">
        <v>51</v>
      </c>
      <c r="H5" s="282" t="s">
        <v>140</v>
      </c>
      <c r="I5" s="282" t="s">
        <v>13</v>
      </c>
      <c r="J5" s="282"/>
      <c r="K5" s="284" t="s">
        <v>141</v>
      </c>
      <c r="L5" s="282" t="s">
        <v>16</v>
      </c>
      <c r="M5" s="286" t="s">
        <v>17</v>
      </c>
    </row>
    <row r="6" spans="1:13" ht="18.75" customHeight="1">
      <c r="A6" s="281"/>
      <c r="B6" s="283"/>
      <c r="C6" s="283"/>
      <c r="D6" s="283"/>
      <c r="E6" s="108" t="s">
        <v>14</v>
      </c>
      <c r="F6" s="108" t="s">
        <v>15</v>
      </c>
      <c r="G6" s="285"/>
      <c r="H6" s="283"/>
      <c r="I6" s="108" t="s">
        <v>14</v>
      </c>
      <c r="J6" s="108" t="s">
        <v>15</v>
      </c>
      <c r="K6" s="285"/>
      <c r="L6" s="283"/>
      <c r="M6" s="287"/>
    </row>
    <row r="7" spans="1:13" ht="30">
      <c r="A7" s="292" t="s">
        <v>36</v>
      </c>
      <c r="B7" s="295">
        <v>1</v>
      </c>
      <c r="C7" s="298" t="s">
        <v>1</v>
      </c>
      <c r="D7" s="77" t="s">
        <v>33</v>
      </c>
      <c r="E7" s="78">
        <v>97</v>
      </c>
      <c r="F7" s="78">
        <v>97</v>
      </c>
      <c r="G7" s="79"/>
      <c r="H7" s="77"/>
      <c r="I7" s="78"/>
      <c r="J7" s="78"/>
      <c r="K7" s="79"/>
      <c r="L7" s="80"/>
      <c r="M7" s="301" t="s">
        <v>47</v>
      </c>
    </row>
    <row r="8" spans="1:13" ht="33" customHeight="1">
      <c r="A8" s="293"/>
      <c r="B8" s="296"/>
      <c r="C8" s="299"/>
      <c r="D8" s="11" t="s">
        <v>34</v>
      </c>
      <c r="E8" s="12">
        <v>1080</v>
      </c>
      <c r="F8" s="12">
        <v>1080</v>
      </c>
      <c r="G8" s="10"/>
      <c r="H8" s="11"/>
      <c r="I8" s="12"/>
      <c r="J8" s="12"/>
      <c r="K8" s="10"/>
      <c r="L8" s="7"/>
      <c r="M8" s="289"/>
    </row>
    <row r="9" spans="1:13" ht="30">
      <c r="A9" s="293"/>
      <c r="B9" s="296"/>
      <c r="C9" s="299"/>
      <c r="D9" s="9" t="s">
        <v>35</v>
      </c>
      <c r="E9" s="8">
        <v>18804</v>
      </c>
      <c r="F9" s="8">
        <v>19575</v>
      </c>
      <c r="G9" s="10"/>
      <c r="H9" s="9"/>
      <c r="I9" s="8"/>
      <c r="J9" s="8"/>
      <c r="K9" s="10"/>
      <c r="L9" s="7"/>
      <c r="M9" s="289"/>
    </row>
    <row r="10" spans="1:13">
      <c r="A10" s="293"/>
      <c r="B10" s="296"/>
      <c r="C10" s="299"/>
      <c r="D10" s="9" t="s">
        <v>53</v>
      </c>
      <c r="E10" s="8">
        <v>48.3</v>
      </c>
      <c r="F10" s="8">
        <v>48.3</v>
      </c>
      <c r="G10" s="10"/>
      <c r="H10" s="9"/>
      <c r="I10" s="8"/>
      <c r="J10" s="8"/>
      <c r="K10" s="10"/>
      <c r="L10" s="7"/>
      <c r="M10" s="289"/>
    </row>
    <row r="11" spans="1:13" ht="30">
      <c r="A11" s="293"/>
      <c r="B11" s="296"/>
      <c r="C11" s="299"/>
      <c r="D11" s="9" t="s">
        <v>54</v>
      </c>
      <c r="E11" s="8">
        <v>97</v>
      </c>
      <c r="F11" s="8">
        <v>97</v>
      </c>
      <c r="G11" s="10"/>
      <c r="H11" s="9"/>
      <c r="I11" s="8"/>
      <c r="J11" s="8"/>
      <c r="K11" s="10"/>
      <c r="L11" s="7"/>
      <c r="M11" s="289"/>
    </row>
    <row r="12" spans="1:13" ht="45">
      <c r="A12" s="293"/>
      <c r="B12" s="296"/>
      <c r="C12" s="299"/>
      <c r="D12" s="9"/>
      <c r="E12" s="8"/>
      <c r="F12" s="8"/>
      <c r="G12" s="10"/>
      <c r="H12" s="9" t="s">
        <v>142</v>
      </c>
      <c r="I12" s="8">
        <v>27585</v>
      </c>
      <c r="J12" s="8">
        <v>27585</v>
      </c>
      <c r="K12" s="10">
        <v>2320</v>
      </c>
      <c r="L12" s="7"/>
      <c r="M12" s="289"/>
    </row>
    <row r="13" spans="1:13" ht="60">
      <c r="A13" s="293"/>
      <c r="B13" s="296"/>
      <c r="C13" s="299"/>
      <c r="D13" s="9"/>
      <c r="E13" s="8"/>
      <c r="F13" s="8"/>
      <c r="G13" s="10"/>
      <c r="H13" s="9" t="s">
        <v>145</v>
      </c>
      <c r="I13" s="8">
        <v>56185</v>
      </c>
      <c r="J13" s="8">
        <v>56185</v>
      </c>
      <c r="K13" s="10">
        <v>24.6</v>
      </c>
      <c r="L13" s="7"/>
      <c r="M13" s="289"/>
    </row>
    <row r="14" spans="1:13" ht="75">
      <c r="A14" s="293"/>
      <c r="B14" s="296"/>
      <c r="C14" s="299"/>
      <c r="D14" s="9"/>
      <c r="E14" s="8"/>
      <c r="F14" s="8"/>
      <c r="G14" s="10"/>
      <c r="H14" s="9" t="s">
        <v>143</v>
      </c>
      <c r="I14" s="8">
        <v>100</v>
      </c>
      <c r="J14" s="8">
        <v>100</v>
      </c>
      <c r="K14" s="10">
        <v>137</v>
      </c>
      <c r="L14" s="7"/>
      <c r="M14" s="289"/>
    </row>
    <row r="15" spans="1:13" ht="30">
      <c r="A15" s="294"/>
      <c r="B15" s="297"/>
      <c r="C15" s="300"/>
      <c r="D15" s="9"/>
      <c r="E15" s="8"/>
      <c r="F15" s="8"/>
      <c r="G15" s="10"/>
      <c r="H15" s="9" t="s">
        <v>144</v>
      </c>
      <c r="I15" s="8">
        <v>9</v>
      </c>
      <c r="J15" s="8">
        <v>9</v>
      </c>
      <c r="K15" s="10">
        <v>211.1</v>
      </c>
      <c r="L15" s="7"/>
      <c r="M15" s="290"/>
    </row>
    <row r="16" spans="1:13">
      <c r="A16" s="29" t="s">
        <v>133</v>
      </c>
      <c r="B16" s="2"/>
      <c r="C16" s="2"/>
      <c r="D16" s="4"/>
      <c r="E16" s="2"/>
      <c r="F16" s="2"/>
      <c r="G16" s="6">
        <v>2960.1</v>
      </c>
      <c r="H16" s="4"/>
      <c r="I16" s="2"/>
      <c r="J16" s="2"/>
      <c r="K16" s="6">
        <v>2692.7</v>
      </c>
      <c r="L16" s="2">
        <f>SUM(L7:L11)</f>
        <v>0</v>
      </c>
      <c r="M16" s="83">
        <f>L16/3</f>
        <v>0</v>
      </c>
    </row>
    <row r="17" spans="1:152" s="24" customFormat="1" ht="60">
      <c r="A17" s="302" t="s">
        <v>3</v>
      </c>
      <c r="B17" s="303">
        <v>2</v>
      </c>
      <c r="C17" s="304" t="s">
        <v>46</v>
      </c>
      <c r="D17" s="25" t="s">
        <v>55</v>
      </c>
      <c r="E17" s="35" t="s">
        <v>56</v>
      </c>
      <c r="F17" s="35">
        <v>24</v>
      </c>
      <c r="G17" s="23"/>
      <c r="H17" s="25"/>
      <c r="I17" s="21"/>
      <c r="J17" s="22"/>
      <c r="K17" s="23"/>
      <c r="L17" s="22"/>
      <c r="M17" s="305" t="s">
        <v>47</v>
      </c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</row>
    <row r="18" spans="1:152" s="24" customFormat="1" ht="75">
      <c r="A18" s="302"/>
      <c r="B18" s="303"/>
      <c r="C18" s="304"/>
      <c r="D18" s="25" t="s">
        <v>57</v>
      </c>
      <c r="E18" s="35" t="s">
        <v>58</v>
      </c>
      <c r="F18" s="35">
        <v>0</v>
      </c>
      <c r="G18" s="23"/>
      <c r="H18" s="25"/>
      <c r="I18" s="22"/>
      <c r="J18" s="22"/>
      <c r="K18" s="23"/>
      <c r="L18" s="22"/>
      <c r="M18" s="306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</row>
    <row r="19" spans="1:152" s="24" customFormat="1" ht="60">
      <c r="A19" s="302"/>
      <c r="B19" s="303"/>
      <c r="C19" s="304"/>
      <c r="D19" s="25" t="s">
        <v>59</v>
      </c>
      <c r="E19" s="35" t="s">
        <v>58</v>
      </c>
      <c r="F19" s="35">
        <v>22.5</v>
      </c>
      <c r="G19" s="23"/>
      <c r="H19" s="25"/>
      <c r="I19" s="22"/>
      <c r="J19" s="22"/>
      <c r="K19" s="23"/>
      <c r="L19" s="22"/>
      <c r="M19" s="306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</row>
    <row r="20" spans="1:152" s="24" customFormat="1" ht="45">
      <c r="A20" s="302"/>
      <c r="B20" s="303"/>
      <c r="C20" s="304"/>
      <c r="D20" s="25"/>
      <c r="E20" s="35"/>
      <c r="F20" s="35"/>
      <c r="G20" s="23"/>
      <c r="H20" s="25" t="s">
        <v>146</v>
      </c>
      <c r="I20" s="35">
        <v>100</v>
      </c>
      <c r="J20" s="63">
        <v>96</v>
      </c>
      <c r="K20" s="23">
        <v>8334.7999999999993</v>
      </c>
      <c r="L20" s="22"/>
      <c r="M20" s="306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</row>
    <row r="21" spans="1:152" s="24" customFormat="1" ht="90">
      <c r="A21" s="302"/>
      <c r="B21" s="303"/>
      <c r="C21" s="304"/>
      <c r="D21" s="25"/>
      <c r="E21" s="35"/>
      <c r="F21" s="35"/>
      <c r="G21" s="23"/>
      <c r="H21" s="25" t="s">
        <v>147</v>
      </c>
      <c r="I21" s="35">
        <v>100</v>
      </c>
      <c r="J21" s="63">
        <v>100</v>
      </c>
      <c r="K21" s="23">
        <v>23.1</v>
      </c>
      <c r="L21" s="22"/>
      <c r="M21" s="306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</row>
    <row r="22" spans="1:152" s="24" customFormat="1" ht="123" customHeight="1">
      <c r="A22" s="302"/>
      <c r="B22" s="303"/>
      <c r="C22" s="304"/>
      <c r="D22" s="25"/>
      <c r="E22" s="35"/>
      <c r="F22" s="35"/>
      <c r="G22" s="23"/>
      <c r="H22" s="25" t="s">
        <v>148</v>
      </c>
      <c r="I22" s="35">
        <v>70</v>
      </c>
      <c r="J22" s="63">
        <v>83</v>
      </c>
      <c r="K22" s="308">
        <v>3477.1</v>
      </c>
      <c r="L22" s="22"/>
      <c r="M22" s="306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</row>
    <row r="23" spans="1:152" s="24" customFormat="1" ht="60">
      <c r="A23" s="302"/>
      <c r="B23" s="303"/>
      <c r="C23" s="304"/>
      <c r="D23" s="25"/>
      <c r="E23" s="35"/>
      <c r="F23" s="35"/>
      <c r="G23" s="23"/>
      <c r="H23" s="25" t="s">
        <v>149</v>
      </c>
      <c r="I23" s="35">
        <v>80</v>
      </c>
      <c r="J23" s="63">
        <v>90</v>
      </c>
      <c r="K23" s="309"/>
      <c r="L23" s="22"/>
      <c r="M23" s="306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</row>
    <row r="24" spans="1:152" s="24" customFormat="1" ht="30">
      <c r="A24" s="302"/>
      <c r="B24" s="303"/>
      <c r="C24" s="304"/>
      <c r="D24" s="25"/>
      <c r="E24" s="35"/>
      <c r="F24" s="35"/>
      <c r="G24" s="23"/>
      <c r="H24" s="25" t="s">
        <v>150</v>
      </c>
      <c r="I24" s="35">
        <v>80</v>
      </c>
      <c r="J24" s="63">
        <v>100</v>
      </c>
      <c r="K24" s="23">
        <v>3798.6</v>
      </c>
      <c r="L24" s="22"/>
      <c r="M24" s="307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</row>
    <row r="25" spans="1:152" s="24" customFormat="1">
      <c r="A25" s="30" t="s">
        <v>134</v>
      </c>
      <c r="B25" s="26"/>
      <c r="C25" s="26"/>
      <c r="D25" s="27"/>
      <c r="E25" s="26"/>
      <c r="F25" s="26"/>
      <c r="G25" s="28">
        <v>17029</v>
      </c>
      <c r="H25" s="27"/>
      <c r="I25" s="26"/>
      <c r="J25" s="26"/>
      <c r="K25" s="28">
        <v>15633.6</v>
      </c>
      <c r="L25" s="26">
        <f>SUM(L17:L19)</f>
        <v>0</v>
      </c>
      <c r="M25" s="31">
        <f>L25/2</f>
        <v>0</v>
      </c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</row>
    <row r="26" spans="1:152" s="13" customFormat="1" ht="75">
      <c r="A26" s="291" t="s">
        <v>135</v>
      </c>
      <c r="B26" s="310">
        <v>3</v>
      </c>
      <c r="C26" s="313" t="s">
        <v>4</v>
      </c>
      <c r="D26" s="33" t="s">
        <v>121</v>
      </c>
      <c r="E26" s="34">
        <v>8</v>
      </c>
      <c r="F26" s="34">
        <v>8</v>
      </c>
      <c r="G26" s="14"/>
      <c r="H26" s="33"/>
      <c r="I26" s="34"/>
      <c r="J26" s="34"/>
      <c r="K26" s="14"/>
      <c r="L26" s="37"/>
      <c r="M26" s="47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</row>
    <row r="27" spans="1:152" s="13" customFormat="1" ht="60">
      <c r="A27" s="291"/>
      <c r="B27" s="311"/>
      <c r="C27" s="313"/>
      <c r="D27" s="33" t="s">
        <v>22</v>
      </c>
      <c r="E27" s="34">
        <v>184</v>
      </c>
      <c r="F27" s="34">
        <v>184</v>
      </c>
      <c r="G27" s="14"/>
      <c r="H27" s="33"/>
      <c r="I27" s="34"/>
      <c r="J27" s="34"/>
      <c r="K27" s="14"/>
      <c r="L27" s="37"/>
      <c r="M27" s="47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</row>
    <row r="28" spans="1:152" s="13" customFormat="1" ht="32.25" customHeight="1">
      <c r="A28" s="291"/>
      <c r="B28" s="311"/>
      <c r="C28" s="313"/>
      <c r="D28" s="33" t="s">
        <v>23</v>
      </c>
      <c r="E28" s="34">
        <v>1466</v>
      </c>
      <c r="F28" s="34">
        <v>1466</v>
      </c>
      <c r="G28" s="14"/>
      <c r="H28" s="33" t="s">
        <v>23</v>
      </c>
      <c r="I28" s="34">
        <v>1426</v>
      </c>
      <c r="J28" s="34">
        <v>1449</v>
      </c>
      <c r="K28" s="36">
        <v>59657.599999999999</v>
      </c>
      <c r="L28" s="37">
        <v>1</v>
      </c>
      <c r="M28" s="47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</row>
    <row r="29" spans="1:152" s="13" customFormat="1" ht="60">
      <c r="A29" s="291"/>
      <c r="B29" s="311"/>
      <c r="C29" s="313"/>
      <c r="D29" s="33" t="s">
        <v>122</v>
      </c>
      <c r="E29" s="34">
        <v>8</v>
      </c>
      <c r="F29" s="34">
        <v>8</v>
      </c>
      <c r="G29" s="14"/>
      <c r="H29" s="33" t="s">
        <v>122</v>
      </c>
      <c r="I29" s="34">
        <v>8</v>
      </c>
      <c r="J29" s="34">
        <v>8</v>
      </c>
      <c r="K29" s="36">
        <v>2600.3000000000002</v>
      </c>
      <c r="L29" s="37">
        <v>5</v>
      </c>
      <c r="M29" s="47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</row>
    <row r="30" spans="1:152" s="13" customFormat="1" ht="90">
      <c r="A30" s="291"/>
      <c r="B30" s="311"/>
      <c r="C30" s="313"/>
      <c r="D30" s="33" t="s">
        <v>123</v>
      </c>
      <c r="E30" s="34">
        <v>100</v>
      </c>
      <c r="F30" s="34">
        <v>100</v>
      </c>
      <c r="G30" s="14"/>
      <c r="H30" s="33" t="s">
        <v>123</v>
      </c>
      <c r="I30" s="34">
        <v>100</v>
      </c>
      <c r="J30" s="34">
        <v>100</v>
      </c>
      <c r="K30" s="36">
        <v>727.5</v>
      </c>
      <c r="L30" s="37">
        <v>5</v>
      </c>
      <c r="M30" s="47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</row>
    <row r="31" spans="1:152" s="13" customFormat="1">
      <c r="A31" s="291"/>
      <c r="B31" s="312"/>
      <c r="C31" s="26" t="s">
        <v>2</v>
      </c>
      <c r="D31" s="51"/>
      <c r="E31" s="50"/>
      <c r="F31" s="50"/>
      <c r="G31" s="66">
        <v>64055.1</v>
      </c>
      <c r="H31" s="51"/>
      <c r="I31" s="50"/>
      <c r="J31" s="50"/>
      <c r="K31" s="66">
        <v>62985.4</v>
      </c>
      <c r="L31" s="26">
        <f>SUM(L28:L30)</f>
        <v>11</v>
      </c>
      <c r="M31" s="38">
        <f>L31/3</f>
        <v>3.6666666666666665</v>
      </c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</row>
    <row r="32" spans="1:152" s="13" customFormat="1" ht="31.5" customHeight="1">
      <c r="A32" s="291"/>
      <c r="B32" s="310">
        <v>4</v>
      </c>
      <c r="C32" s="313" t="s">
        <v>25</v>
      </c>
      <c r="D32" s="67" t="s">
        <v>26</v>
      </c>
      <c r="E32" s="34">
        <v>4</v>
      </c>
      <c r="F32" s="34">
        <v>4</v>
      </c>
      <c r="G32" s="14"/>
      <c r="H32" s="67"/>
      <c r="I32" s="34"/>
      <c r="J32" s="34"/>
      <c r="K32" s="36"/>
      <c r="L32" s="37"/>
      <c r="M32" s="305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</row>
    <row r="33" spans="1:152" s="13" customFormat="1" ht="48" customHeight="1">
      <c r="A33" s="291"/>
      <c r="B33" s="311"/>
      <c r="C33" s="313"/>
      <c r="D33" s="33" t="s">
        <v>27</v>
      </c>
      <c r="E33" s="34">
        <v>5</v>
      </c>
      <c r="F33" s="34">
        <v>5</v>
      </c>
      <c r="G33" s="14"/>
      <c r="H33" s="33"/>
      <c r="I33" s="34"/>
      <c r="J33" s="34"/>
      <c r="K33" s="36"/>
      <c r="L33" s="37"/>
      <c r="M33" s="30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</row>
    <row r="34" spans="1:152" s="13" customFormat="1" ht="46.5" customHeight="1">
      <c r="A34" s="291"/>
      <c r="B34" s="311"/>
      <c r="C34" s="313"/>
      <c r="D34" s="33" t="s">
        <v>126</v>
      </c>
      <c r="E34" s="34">
        <v>4</v>
      </c>
      <c r="F34" s="34">
        <v>4</v>
      </c>
      <c r="G34" s="14"/>
      <c r="H34" s="33" t="s">
        <v>126</v>
      </c>
      <c r="I34" s="34">
        <v>4</v>
      </c>
      <c r="J34" s="34">
        <v>4</v>
      </c>
      <c r="K34" s="36">
        <v>5615.3</v>
      </c>
      <c r="L34" s="37">
        <v>0</v>
      </c>
      <c r="M34" s="30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</row>
    <row r="35" spans="1:152" s="13" customFormat="1" ht="90">
      <c r="A35" s="291"/>
      <c r="B35" s="311"/>
      <c r="C35" s="313"/>
      <c r="D35" s="33" t="s">
        <v>123</v>
      </c>
      <c r="E35" s="34">
        <v>100</v>
      </c>
      <c r="F35" s="34">
        <v>100</v>
      </c>
      <c r="G35" s="14"/>
      <c r="H35" s="33" t="s">
        <v>123</v>
      </c>
      <c r="I35" s="34">
        <v>100</v>
      </c>
      <c r="J35" s="34">
        <v>100</v>
      </c>
      <c r="K35" s="36">
        <v>519.1</v>
      </c>
      <c r="L35" s="37">
        <v>0</v>
      </c>
      <c r="M35" s="307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</row>
    <row r="36" spans="1:152" s="13" customFormat="1" ht="60">
      <c r="A36" s="291"/>
      <c r="B36" s="311"/>
      <c r="C36" s="100"/>
      <c r="D36" s="33"/>
      <c r="E36" s="34"/>
      <c r="F36" s="34"/>
      <c r="G36" s="14"/>
      <c r="H36" s="33" t="s">
        <v>172</v>
      </c>
      <c r="I36" s="34">
        <v>2551</v>
      </c>
      <c r="J36" s="34">
        <v>3347</v>
      </c>
      <c r="K36" s="36">
        <v>39896.800000000003</v>
      </c>
      <c r="L36" s="37"/>
      <c r="M36" s="104" t="s">
        <v>47</v>
      </c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</row>
    <row r="37" spans="1:152" s="13" customFormat="1">
      <c r="A37" s="291"/>
      <c r="B37" s="312"/>
      <c r="C37" s="26" t="s">
        <v>2</v>
      </c>
      <c r="D37" s="51"/>
      <c r="E37" s="65"/>
      <c r="F37" s="65"/>
      <c r="G37" s="28">
        <v>42682.9</v>
      </c>
      <c r="H37" s="51"/>
      <c r="I37" s="65"/>
      <c r="J37" s="65"/>
      <c r="K37" s="28">
        <v>46031.199999999997</v>
      </c>
      <c r="L37" s="26">
        <f>SUM(L32:L36)</f>
        <v>0</v>
      </c>
      <c r="M37" s="38">
        <f>L37/3</f>
        <v>0</v>
      </c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</row>
    <row r="38" spans="1:152" s="13" customFormat="1" ht="76.5" customHeight="1">
      <c r="A38" s="291" t="s">
        <v>135</v>
      </c>
      <c r="B38" s="310">
        <v>5</v>
      </c>
      <c r="C38" s="313" t="s">
        <v>173</v>
      </c>
      <c r="D38" s="33" t="s">
        <v>28</v>
      </c>
      <c r="E38" s="34">
        <v>16</v>
      </c>
      <c r="F38" s="34">
        <v>16</v>
      </c>
      <c r="G38" s="14"/>
      <c r="H38" s="33"/>
      <c r="I38" s="34"/>
      <c r="J38" s="34"/>
      <c r="K38" s="14"/>
      <c r="L38" s="37"/>
      <c r="M38" s="32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</row>
    <row r="39" spans="1:152" s="13" customFormat="1" ht="46.5" customHeight="1">
      <c r="A39" s="291"/>
      <c r="B39" s="311"/>
      <c r="C39" s="313"/>
      <c r="D39" s="33" t="s">
        <v>29</v>
      </c>
      <c r="E39" s="40">
        <v>1145</v>
      </c>
      <c r="F39" s="34">
        <v>1145</v>
      </c>
      <c r="G39" s="14"/>
      <c r="H39" s="33" t="s">
        <v>29</v>
      </c>
      <c r="I39" s="40">
        <v>1268</v>
      </c>
      <c r="J39" s="34">
        <v>1268</v>
      </c>
      <c r="K39" s="36">
        <v>2104.6</v>
      </c>
      <c r="L39" s="37">
        <v>1</v>
      </c>
      <c r="M39" s="32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</row>
    <row r="40" spans="1:152" s="24" customFormat="1">
      <c r="A40" s="291"/>
      <c r="B40" s="312"/>
      <c r="C40" s="26" t="s">
        <v>2</v>
      </c>
      <c r="D40" s="68"/>
      <c r="E40" s="65"/>
      <c r="F40" s="65"/>
      <c r="G40" s="28">
        <v>2094.6</v>
      </c>
      <c r="H40" s="68"/>
      <c r="I40" s="65"/>
      <c r="J40" s="65"/>
      <c r="K40" s="28">
        <v>2104.6</v>
      </c>
      <c r="L40" s="26">
        <f>SUM(L38:L39)</f>
        <v>1</v>
      </c>
      <c r="M40" s="38">
        <f>L40/1</f>
        <v>1</v>
      </c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</row>
    <row r="41" spans="1:152" s="13" customFormat="1" ht="60" customHeight="1">
      <c r="A41" s="291"/>
      <c r="B41" s="310">
        <v>6</v>
      </c>
      <c r="C41" s="313" t="s">
        <v>30</v>
      </c>
      <c r="D41" s="33" t="s">
        <v>50</v>
      </c>
      <c r="E41" s="40">
        <v>19</v>
      </c>
      <c r="F41" s="34">
        <v>19</v>
      </c>
      <c r="G41" s="36"/>
      <c r="H41" s="33"/>
      <c r="I41" s="40"/>
      <c r="J41" s="34"/>
      <c r="K41" s="36"/>
      <c r="L41" s="37"/>
      <c r="M41" s="39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</row>
    <row r="42" spans="1:152" s="13" customFormat="1" ht="45">
      <c r="A42" s="291"/>
      <c r="B42" s="311"/>
      <c r="C42" s="313"/>
      <c r="D42" s="33" t="s">
        <v>31</v>
      </c>
      <c r="E42" s="40">
        <v>1934</v>
      </c>
      <c r="F42" s="34">
        <v>1836</v>
      </c>
      <c r="G42" s="36"/>
      <c r="H42" s="33" t="s">
        <v>31</v>
      </c>
      <c r="I42" s="40">
        <v>1930</v>
      </c>
      <c r="J42" s="34">
        <v>1670</v>
      </c>
      <c r="K42" s="36">
        <v>2504.9</v>
      </c>
      <c r="L42" s="90">
        <v>1</v>
      </c>
      <c r="M42" s="39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</row>
    <row r="43" spans="1:152" s="13" customFormat="1">
      <c r="A43" s="291"/>
      <c r="B43" s="312"/>
      <c r="C43" s="26" t="s">
        <v>2</v>
      </c>
      <c r="D43" s="51"/>
      <c r="E43" s="50"/>
      <c r="F43" s="65"/>
      <c r="G43" s="28">
        <v>2455.8000000000002</v>
      </c>
      <c r="H43" s="51"/>
      <c r="I43" s="50"/>
      <c r="J43" s="65"/>
      <c r="K43" s="28">
        <v>2504.9</v>
      </c>
      <c r="L43" s="26">
        <f>SUM(L41:L42)</f>
        <v>1</v>
      </c>
      <c r="M43" s="38">
        <f>L43</f>
        <v>1</v>
      </c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</row>
    <row r="44" spans="1:152" s="13" customFormat="1" ht="30">
      <c r="A44" s="291"/>
      <c r="B44" s="314">
        <v>7</v>
      </c>
      <c r="C44" s="313" t="s">
        <v>24</v>
      </c>
      <c r="D44" s="67" t="s">
        <v>124</v>
      </c>
      <c r="E44" s="34">
        <v>20</v>
      </c>
      <c r="F44" s="34">
        <v>20</v>
      </c>
      <c r="G44" s="52"/>
      <c r="H44" s="67" t="s">
        <v>124</v>
      </c>
      <c r="I44" s="34"/>
      <c r="J44" s="34"/>
      <c r="K44" s="52"/>
      <c r="L44" s="37"/>
      <c r="M44" s="47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</row>
    <row r="45" spans="1:152" s="13" customFormat="1" ht="45">
      <c r="A45" s="291"/>
      <c r="B45" s="314"/>
      <c r="C45" s="313"/>
      <c r="D45" s="67" t="s">
        <v>18</v>
      </c>
      <c r="E45" s="34">
        <v>5090</v>
      </c>
      <c r="F45" s="34">
        <v>5090</v>
      </c>
      <c r="G45" s="52"/>
      <c r="H45" s="67" t="s">
        <v>18</v>
      </c>
      <c r="I45" s="34">
        <v>5136</v>
      </c>
      <c r="J45" s="34">
        <v>5127</v>
      </c>
      <c r="K45" s="36">
        <v>52439.7</v>
      </c>
      <c r="L45" s="37">
        <v>1</v>
      </c>
      <c r="M45" s="47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</row>
    <row r="46" spans="1:152" s="13" customFormat="1" ht="32.25" customHeight="1">
      <c r="A46" s="291"/>
      <c r="B46" s="314"/>
      <c r="C46" s="313"/>
      <c r="D46" s="33" t="s">
        <v>19</v>
      </c>
      <c r="E46" s="34">
        <v>284</v>
      </c>
      <c r="F46" s="34">
        <v>284</v>
      </c>
      <c r="G46" s="52"/>
      <c r="H46" s="33" t="s">
        <v>19</v>
      </c>
      <c r="I46" s="34"/>
      <c r="J46" s="34"/>
      <c r="K46" s="98"/>
      <c r="L46" s="37"/>
      <c r="M46" s="47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</row>
    <row r="47" spans="1:152" s="13" customFormat="1" ht="45">
      <c r="A47" s="291"/>
      <c r="B47" s="314"/>
      <c r="C47" s="313"/>
      <c r="D47" s="33" t="s">
        <v>20</v>
      </c>
      <c r="E47" s="34">
        <v>20</v>
      </c>
      <c r="F47" s="34">
        <v>20</v>
      </c>
      <c r="G47" s="14"/>
      <c r="H47" s="33" t="s">
        <v>20</v>
      </c>
      <c r="I47" s="34">
        <v>20</v>
      </c>
      <c r="J47" s="34">
        <v>18</v>
      </c>
      <c r="K47" s="36">
        <v>4119.5</v>
      </c>
      <c r="L47" s="90">
        <v>0</v>
      </c>
      <c r="M47" s="47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</row>
    <row r="48" spans="1:152" s="13" customFormat="1" ht="62.25" customHeight="1">
      <c r="A48" s="291"/>
      <c r="B48" s="314"/>
      <c r="C48" s="313"/>
      <c r="D48" s="33" t="s">
        <v>125</v>
      </c>
      <c r="E48" s="34">
        <v>17</v>
      </c>
      <c r="F48" s="34">
        <v>17</v>
      </c>
      <c r="G48" s="14"/>
      <c r="H48" s="33" t="s">
        <v>125</v>
      </c>
      <c r="I48" s="34"/>
      <c r="J48" s="34"/>
      <c r="K48" s="36"/>
      <c r="L48" s="37"/>
      <c r="M48" s="47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</row>
    <row r="49" spans="1:152" s="13" customFormat="1" ht="60">
      <c r="A49" s="291"/>
      <c r="B49" s="314"/>
      <c r="C49" s="313"/>
      <c r="D49" s="33" t="s">
        <v>21</v>
      </c>
      <c r="E49" s="34">
        <v>728</v>
      </c>
      <c r="F49" s="34">
        <v>719</v>
      </c>
      <c r="G49" s="36"/>
      <c r="H49" s="33" t="s">
        <v>21</v>
      </c>
      <c r="I49" s="34">
        <v>733</v>
      </c>
      <c r="J49" s="34">
        <v>541</v>
      </c>
      <c r="K49" s="36">
        <v>22533.5</v>
      </c>
      <c r="L49" s="37">
        <v>0</v>
      </c>
      <c r="M49" s="47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</row>
    <row r="50" spans="1:152" s="13" customFormat="1" ht="90">
      <c r="A50" s="291" t="s">
        <v>135</v>
      </c>
      <c r="B50" s="310"/>
      <c r="C50" s="100"/>
      <c r="D50" s="33" t="s">
        <v>123</v>
      </c>
      <c r="E50" s="34">
        <v>100</v>
      </c>
      <c r="F50" s="34">
        <v>100</v>
      </c>
      <c r="G50" s="36"/>
      <c r="H50" s="33" t="s">
        <v>123</v>
      </c>
      <c r="I50" s="34">
        <v>100</v>
      </c>
      <c r="J50" s="34">
        <v>100</v>
      </c>
      <c r="K50" s="36">
        <v>2429.5</v>
      </c>
      <c r="L50" s="37">
        <v>0</v>
      </c>
      <c r="M50" s="47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</row>
    <row r="51" spans="1:152" s="13" customFormat="1">
      <c r="A51" s="291"/>
      <c r="B51" s="312"/>
      <c r="C51" s="26" t="s">
        <v>2</v>
      </c>
      <c r="D51" s="51"/>
      <c r="E51" s="50"/>
      <c r="F51" s="50"/>
      <c r="G51" s="28">
        <v>69626.2</v>
      </c>
      <c r="H51" s="51"/>
      <c r="I51" s="50"/>
      <c r="J51" s="50"/>
      <c r="K51" s="28">
        <v>81522.2</v>
      </c>
      <c r="L51" s="26">
        <f>SUM(L44:L50)</f>
        <v>1</v>
      </c>
      <c r="M51" s="38">
        <f>L51/4</f>
        <v>0.25</v>
      </c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</row>
    <row r="52" spans="1:152" s="13" customFormat="1" ht="32.25" customHeight="1">
      <c r="A52" s="291"/>
      <c r="B52" s="314">
        <v>8</v>
      </c>
      <c r="C52" s="327" t="s">
        <v>127</v>
      </c>
      <c r="D52" s="41" t="s">
        <v>32</v>
      </c>
      <c r="E52" s="40">
        <v>64</v>
      </c>
      <c r="F52" s="40">
        <v>64</v>
      </c>
      <c r="G52" s="17"/>
      <c r="H52" s="41" t="s">
        <v>32</v>
      </c>
      <c r="I52" s="40">
        <v>63</v>
      </c>
      <c r="J52" s="40">
        <v>63</v>
      </c>
      <c r="K52" s="17">
        <v>1405.1</v>
      </c>
      <c r="L52" s="18">
        <v>0</v>
      </c>
      <c r="M52" s="110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</row>
    <row r="53" spans="1:152" s="13" customFormat="1" ht="136.5" customHeight="1">
      <c r="A53" s="291"/>
      <c r="B53" s="314"/>
      <c r="C53" s="328"/>
      <c r="D53" s="41"/>
      <c r="E53" s="40"/>
      <c r="F53" s="40"/>
      <c r="G53" s="17"/>
      <c r="H53" s="41" t="s">
        <v>174</v>
      </c>
      <c r="I53" s="40">
        <v>1</v>
      </c>
      <c r="J53" s="40">
        <v>1</v>
      </c>
      <c r="K53" s="17">
        <v>56.3</v>
      </c>
      <c r="L53" s="18"/>
      <c r="M53" s="110" t="s">
        <v>47</v>
      </c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</row>
    <row r="54" spans="1:152" s="56" customFormat="1">
      <c r="A54" s="291"/>
      <c r="B54" s="314"/>
      <c r="C54" s="26" t="s">
        <v>2</v>
      </c>
      <c r="D54" s="27"/>
      <c r="E54" s="26"/>
      <c r="F54" s="26"/>
      <c r="G54" s="28">
        <v>1366.8</v>
      </c>
      <c r="H54" s="27"/>
      <c r="I54" s="26"/>
      <c r="J54" s="26"/>
      <c r="K54" s="28">
        <v>1461.4</v>
      </c>
      <c r="L54" s="19">
        <f>SUM(L52)</f>
        <v>0</v>
      </c>
      <c r="M54" s="38">
        <f>L54/2</f>
        <v>0</v>
      </c>
    </row>
    <row r="55" spans="1:152" s="13" customFormat="1" ht="166.5" customHeight="1">
      <c r="A55" s="291"/>
      <c r="B55" s="314">
        <v>9</v>
      </c>
      <c r="C55" s="99" t="s">
        <v>128</v>
      </c>
      <c r="D55" s="41" t="s">
        <v>129</v>
      </c>
      <c r="E55" s="40">
        <v>344</v>
      </c>
      <c r="F55" s="40">
        <v>348</v>
      </c>
      <c r="G55" s="17"/>
      <c r="H55" s="41" t="s">
        <v>129</v>
      </c>
      <c r="I55" s="40">
        <v>350</v>
      </c>
      <c r="J55" s="40">
        <v>331</v>
      </c>
      <c r="K55" s="17">
        <v>457.1</v>
      </c>
      <c r="L55" s="18">
        <v>0</v>
      </c>
      <c r="M55" s="110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</row>
    <row r="56" spans="1:152" s="56" customFormat="1">
      <c r="A56" s="291"/>
      <c r="B56" s="314"/>
      <c r="C56" s="26" t="s">
        <v>2</v>
      </c>
      <c r="D56" s="27"/>
      <c r="E56" s="26"/>
      <c r="F56" s="26"/>
      <c r="G56" s="28">
        <v>300.39999999999998</v>
      </c>
      <c r="H56" s="27"/>
      <c r="I56" s="26"/>
      <c r="J56" s="26"/>
      <c r="K56" s="28">
        <v>457.1</v>
      </c>
      <c r="L56" s="19">
        <f>SUM(L55)</f>
        <v>0</v>
      </c>
      <c r="M56" s="38">
        <f>L56/1</f>
        <v>0</v>
      </c>
    </row>
    <row r="57" spans="1:152" s="13" customFormat="1" ht="33" customHeight="1">
      <c r="A57" s="291"/>
      <c r="B57" s="314">
        <v>10</v>
      </c>
      <c r="C57" s="327" t="s">
        <v>130</v>
      </c>
      <c r="D57" s="41" t="s">
        <v>131</v>
      </c>
      <c r="E57" s="40">
        <v>4</v>
      </c>
      <c r="F57" s="40">
        <v>4</v>
      </c>
      <c r="G57" s="17"/>
      <c r="H57" s="41"/>
      <c r="I57" s="40"/>
      <c r="J57" s="40"/>
      <c r="K57" s="17"/>
      <c r="L57" s="70"/>
      <c r="M57" s="288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6"/>
      <c r="EB57" s="56"/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6"/>
      <c r="ER57" s="56"/>
      <c r="ES57" s="56"/>
      <c r="ET57" s="56"/>
      <c r="EU57" s="56"/>
      <c r="EV57" s="56"/>
    </row>
    <row r="58" spans="1:152" s="13" customFormat="1" ht="48" customHeight="1">
      <c r="A58" s="291"/>
      <c r="B58" s="314"/>
      <c r="C58" s="334"/>
      <c r="D58" s="41" t="s">
        <v>132</v>
      </c>
      <c r="E58" s="40">
        <v>5</v>
      </c>
      <c r="F58" s="40">
        <v>5</v>
      </c>
      <c r="G58" s="17"/>
      <c r="H58" s="41"/>
      <c r="I58" s="40"/>
      <c r="J58" s="40"/>
      <c r="K58" s="17"/>
      <c r="L58" s="70"/>
      <c r="M58" s="289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  <c r="DO58" s="56"/>
      <c r="DP58" s="56"/>
      <c r="DQ58" s="56"/>
      <c r="DR58" s="56"/>
      <c r="DS58" s="56"/>
      <c r="DT58" s="56"/>
      <c r="DU58" s="56"/>
      <c r="DV58" s="56"/>
      <c r="DW58" s="56"/>
      <c r="DX58" s="56"/>
      <c r="DY58" s="56"/>
      <c r="DZ58" s="56"/>
      <c r="EA58" s="56"/>
      <c r="EB58" s="56"/>
      <c r="EC58" s="56"/>
      <c r="ED58" s="56"/>
      <c r="EE58" s="56"/>
      <c r="EF58" s="56"/>
      <c r="EG58" s="56"/>
      <c r="EH58" s="56"/>
      <c r="EI58" s="56"/>
      <c r="EJ58" s="56"/>
      <c r="EK58" s="56"/>
      <c r="EL58" s="56"/>
      <c r="EM58" s="56"/>
      <c r="EN58" s="56"/>
      <c r="EO58" s="56"/>
      <c r="EP58" s="56"/>
      <c r="EQ58" s="56"/>
      <c r="ER58" s="56"/>
      <c r="ES58" s="56"/>
      <c r="ET58" s="56"/>
      <c r="EU58" s="56"/>
      <c r="EV58" s="56"/>
    </row>
    <row r="59" spans="1:152" s="13" customFormat="1" ht="90" customHeight="1">
      <c r="A59" s="291"/>
      <c r="B59" s="314"/>
      <c r="C59" s="328"/>
      <c r="D59" s="41"/>
      <c r="E59" s="40"/>
      <c r="F59" s="40"/>
      <c r="G59" s="17"/>
      <c r="H59" s="41" t="s">
        <v>175</v>
      </c>
      <c r="I59" s="40">
        <v>11</v>
      </c>
      <c r="J59" s="40">
        <v>11</v>
      </c>
      <c r="K59" s="17">
        <v>297.89999999999998</v>
      </c>
      <c r="L59" s="70">
        <v>1</v>
      </c>
      <c r="M59" s="290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6"/>
      <c r="DE59" s="56"/>
      <c r="DF59" s="56"/>
      <c r="DG59" s="56"/>
      <c r="DH59" s="56"/>
      <c r="DI59" s="56"/>
      <c r="DJ59" s="56"/>
      <c r="DK59" s="56"/>
      <c r="DL59" s="56"/>
      <c r="DM59" s="56"/>
      <c r="DN59" s="56"/>
      <c r="DO59" s="56"/>
      <c r="DP59" s="56"/>
      <c r="DQ59" s="56"/>
      <c r="DR59" s="56"/>
      <c r="DS59" s="56"/>
      <c r="DT59" s="56"/>
      <c r="DU59" s="56"/>
      <c r="DV59" s="56"/>
      <c r="DW59" s="56"/>
      <c r="DX59" s="56"/>
      <c r="DY59" s="56"/>
      <c r="DZ59" s="56"/>
      <c r="EA59" s="56"/>
      <c r="EB59" s="56"/>
      <c r="EC59" s="56"/>
      <c r="ED59" s="56"/>
      <c r="EE59" s="56"/>
      <c r="EF59" s="56"/>
      <c r="EG59" s="56"/>
      <c r="EH59" s="56"/>
      <c r="EI59" s="56"/>
      <c r="EJ59" s="56"/>
      <c r="EK59" s="56"/>
      <c r="EL59" s="56"/>
      <c r="EM59" s="56"/>
      <c r="EN59" s="56"/>
      <c r="EO59" s="56"/>
      <c r="EP59" s="56"/>
      <c r="EQ59" s="56"/>
      <c r="ER59" s="56"/>
      <c r="ES59" s="56"/>
      <c r="ET59" s="56"/>
      <c r="EU59" s="56"/>
      <c r="EV59" s="56"/>
    </row>
    <row r="60" spans="1:152" s="56" customFormat="1">
      <c r="A60" s="291"/>
      <c r="B60" s="314"/>
      <c r="C60" s="26" t="s">
        <v>2</v>
      </c>
      <c r="D60" s="27"/>
      <c r="E60" s="26"/>
      <c r="F60" s="26"/>
      <c r="G60" s="28">
        <v>277.89999999999998</v>
      </c>
      <c r="H60" s="27"/>
      <c r="I60" s="26"/>
      <c r="J60" s="26"/>
      <c r="K60" s="28">
        <v>297.89999999999998</v>
      </c>
      <c r="L60" s="42">
        <f>SUM(L57:L59)</f>
        <v>1</v>
      </c>
      <c r="M60" s="38">
        <f>L60/1</f>
        <v>1</v>
      </c>
    </row>
    <row r="61" spans="1:152" s="24" customFormat="1">
      <c r="A61" s="329" t="s">
        <v>49</v>
      </c>
      <c r="B61" s="330"/>
      <c r="C61" s="330"/>
      <c r="D61" s="27"/>
      <c r="E61" s="26"/>
      <c r="F61" s="26"/>
      <c r="G61" s="28">
        <f>G31+G37+G40+G43+G51+G54+G56+G60</f>
        <v>182859.69999999998</v>
      </c>
      <c r="H61" s="27"/>
      <c r="I61" s="26"/>
      <c r="J61" s="26"/>
      <c r="K61" s="28">
        <f>K31+K37+K40+K43+K51+K54+K56+K60</f>
        <v>197364.69999999998</v>
      </c>
      <c r="L61" s="64"/>
      <c r="M61" s="69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</row>
    <row r="62" spans="1:152" s="24" customFormat="1" ht="48" customHeight="1">
      <c r="A62" s="331" t="s">
        <v>136</v>
      </c>
      <c r="B62" s="111">
        <v>11</v>
      </c>
      <c r="C62" s="111" t="s">
        <v>5</v>
      </c>
      <c r="D62" s="112" t="s">
        <v>60</v>
      </c>
      <c r="E62" s="113">
        <v>4</v>
      </c>
      <c r="F62" s="113">
        <v>4</v>
      </c>
      <c r="G62" s="114"/>
      <c r="H62" s="112"/>
      <c r="I62" s="113"/>
      <c r="J62" s="113"/>
      <c r="K62" s="114"/>
      <c r="L62" s="115"/>
      <c r="M62" s="124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</row>
    <row r="63" spans="1:152" s="24" customFormat="1">
      <c r="A63" s="332"/>
      <c r="B63" s="129"/>
      <c r="C63" s="116" t="s">
        <v>2</v>
      </c>
      <c r="D63" s="117"/>
      <c r="E63" s="118"/>
      <c r="F63" s="118"/>
      <c r="G63" s="119">
        <v>63.8</v>
      </c>
      <c r="H63" s="117"/>
      <c r="I63" s="118"/>
      <c r="J63" s="118"/>
      <c r="K63" s="119">
        <v>0</v>
      </c>
      <c r="L63" s="116"/>
      <c r="M63" s="120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</row>
    <row r="64" spans="1:152" s="43" customFormat="1" ht="46.5" customHeight="1">
      <c r="A64" s="332"/>
      <c r="B64" s="327">
        <v>12</v>
      </c>
      <c r="C64" s="327" t="s">
        <v>156</v>
      </c>
      <c r="D64" s="41" t="s">
        <v>62</v>
      </c>
      <c r="E64" s="40">
        <v>157.6</v>
      </c>
      <c r="F64" s="40">
        <v>157.6</v>
      </c>
      <c r="G64" s="62"/>
      <c r="H64" s="41"/>
      <c r="I64" s="40"/>
      <c r="J64" s="40"/>
      <c r="K64" s="62"/>
      <c r="L64" s="61"/>
      <c r="M64" s="315" t="s">
        <v>47</v>
      </c>
    </row>
    <row r="65" spans="1:152" s="43" customFormat="1" ht="62.25" customHeight="1">
      <c r="A65" s="332"/>
      <c r="B65" s="334"/>
      <c r="C65" s="334"/>
      <c r="D65" s="41" t="s">
        <v>63</v>
      </c>
      <c r="E65" s="40">
        <v>4.5</v>
      </c>
      <c r="F65" s="40">
        <v>4.5</v>
      </c>
      <c r="G65" s="62"/>
      <c r="H65" s="41"/>
      <c r="I65" s="40"/>
      <c r="J65" s="40"/>
      <c r="K65" s="62"/>
      <c r="L65" s="61"/>
      <c r="M65" s="316"/>
    </row>
    <row r="66" spans="1:152" s="43" customFormat="1" ht="60">
      <c r="A66" s="332"/>
      <c r="B66" s="334"/>
      <c r="C66" s="334"/>
      <c r="D66" s="41"/>
      <c r="E66" s="40"/>
      <c r="F66" s="40"/>
      <c r="G66" s="62"/>
      <c r="H66" s="41" t="s">
        <v>151</v>
      </c>
      <c r="I66" s="40">
        <v>0</v>
      </c>
      <c r="J66" s="40">
        <v>0</v>
      </c>
      <c r="K66" s="318">
        <v>162.1</v>
      </c>
      <c r="L66" s="61"/>
      <c r="M66" s="316"/>
    </row>
    <row r="67" spans="1:152" s="43" customFormat="1" ht="60">
      <c r="A67" s="332"/>
      <c r="B67" s="334"/>
      <c r="C67" s="328"/>
      <c r="D67" s="41"/>
      <c r="E67" s="40"/>
      <c r="F67" s="40"/>
      <c r="G67" s="62"/>
      <c r="H67" s="41" t="s">
        <v>152</v>
      </c>
      <c r="I67" s="40">
        <v>0</v>
      </c>
      <c r="J67" s="40">
        <v>0</v>
      </c>
      <c r="K67" s="319"/>
      <c r="L67" s="61"/>
      <c r="M67" s="317"/>
    </row>
    <row r="68" spans="1:152" s="24" customFormat="1">
      <c r="A68" s="332"/>
      <c r="B68" s="328"/>
      <c r="C68" s="26" t="s">
        <v>2</v>
      </c>
      <c r="D68" s="27"/>
      <c r="E68" s="86"/>
      <c r="F68" s="86"/>
      <c r="G68" s="28">
        <v>162.1</v>
      </c>
      <c r="H68" s="27"/>
      <c r="I68" s="86"/>
      <c r="J68" s="86"/>
      <c r="K68" s="28">
        <v>162.1</v>
      </c>
      <c r="L68" s="26">
        <f>SUM(L64:L65)</f>
        <v>0</v>
      </c>
      <c r="M68" s="38">
        <f>L68/3</f>
        <v>0</v>
      </c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</row>
    <row r="69" spans="1:152" s="43" customFormat="1" ht="79.5" customHeight="1">
      <c r="A69" s="332"/>
      <c r="B69" s="320">
        <v>13</v>
      </c>
      <c r="C69" s="99" t="s">
        <v>61</v>
      </c>
      <c r="D69" s="16" t="s">
        <v>64</v>
      </c>
      <c r="E69" s="40">
        <v>45720</v>
      </c>
      <c r="F69" s="40">
        <v>45720</v>
      </c>
      <c r="G69" s="62"/>
      <c r="H69" s="16" t="s">
        <v>154</v>
      </c>
      <c r="I69" s="40">
        <v>40632</v>
      </c>
      <c r="J69" s="40">
        <v>40632</v>
      </c>
      <c r="K69" s="17">
        <v>739.5</v>
      </c>
      <c r="L69" s="90">
        <v>0</v>
      </c>
      <c r="M69" s="110"/>
    </row>
    <row r="70" spans="1:152" s="24" customFormat="1">
      <c r="A70" s="332"/>
      <c r="B70" s="320"/>
      <c r="C70" s="26" t="s">
        <v>2</v>
      </c>
      <c r="D70" s="27"/>
      <c r="E70" s="86"/>
      <c r="F70" s="86"/>
      <c r="G70" s="28">
        <v>739.2</v>
      </c>
      <c r="H70" s="27"/>
      <c r="I70" s="86"/>
      <c r="J70" s="86"/>
      <c r="K70" s="28">
        <v>739.5</v>
      </c>
      <c r="L70" s="26">
        <f>SUM(L68:L69)</f>
        <v>0</v>
      </c>
      <c r="M70" s="38">
        <f>L70/3</f>
        <v>0</v>
      </c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</row>
    <row r="71" spans="1:152" s="43" customFormat="1" ht="44.25" customHeight="1">
      <c r="A71" s="332"/>
      <c r="B71" s="320">
        <v>14</v>
      </c>
      <c r="C71" s="99" t="s">
        <v>65</v>
      </c>
      <c r="D71" s="16" t="s">
        <v>66</v>
      </c>
      <c r="E71" s="40">
        <v>25</v>
      </c>
      <c r="F71" s="40">
        <v>25</v>
      </c>
      <c r="G71" s="62"/>
      <c r="H71" s="16" t="s">
        <v>66</v>
      </c>
      <c r="I71" s="40">
        <v>22</v>
      </c>
      <c r="J71" s="40">
        <v>22</v>
      </c>
      <c r="K71" s="17">
        <v>132.80000000000001</v>
      </c>
      <c r="L71" s="90">
        <v>1</v>
      </c>
      <c r="M71" s="110"/>
    </row>
    <row r="72" spans="1:152" s="24" customFormat="1">
      <c r="A72" s="332"/>
      <c r="B72" s="320"/>
      <c r="C72" s="26" t="s">
        <v>2</v>
      </c>
      <c r="D72" s="27"/>
      <c r="E72" s="26"/>
      <c r="F72" s="26"/>
      <c r="G72" s="28">
        <v>150</v>
      </c>
      <c r="H72" s="27"/>
      <c r="I72" s="26"/>
      <c r="J72" s="26"/>
      <c r="K72" s="28">
        <v>132.80000000000001</v>
      </c>
      <c r="L72" s="26">
        <f>SUM(L70:L71)</f>
        <v>1</v>
      </c>
      <c r="M72" s="38">
        <f>L72/1</f>
        <v>1</v>
      </c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</row>
    <row r="73" spans="1:152" s="43" customFormat="1" ht="210">
      <c r="A73" s="332"/>
      <c r="B73" s="99">
        <v>15</v>
      </c>
      <c r="C73" s="89" t="s">
        <v>155</v>
      </c>
      <c r="D73" s="88"/>
      <c r="E73" s="61"/>
      <c r="F73" s="61"/>
      <c r="G73" s="62"/>
      <c r="H73" s="41" t="s">
        <v>153</v>
      </c>
      <c r="I73" s="90">
        <v>5</v>
      </c>
      <c r="J73" s="90">
        <v>5</v>
      </c>
      <c r="K73" s="17">
        <v>291.89999999999998</v>
      </c>
      <c r="L73" s="61"/>
      <c r="M73" s="110" t="s">
        <v>47</v>
      </c>
    </row>
    <row r="74" spans="1:152" s="43" customFormat="1">
      <c r="A74" s="332"/>
      <c r="B74" s="99"/>
      <c r="C74" s="26" t="s">
        <v>2</v>
      </c>
      <c r="D74" s="27"/>
      <c r="E74" s="26"/>
      <c r="F74" s="26"/>
      <c r="G74" s="28">
        <v>0</v>
      </c>
      <c r="H74" s="27"/>
      <c r="I74" s="26"/>
      <c r="J74" s="26"/>
      <c r="K74" s="28">
        <v>291.89999999999998</v>
      </c>
      <c r="L74" s="26">
        <v>0</v>
      </c>
      <c r="M74" s="38">
        <v>0</v>
      </c>
    </row>
    <row r="75" spans="1:152" s="13" customFormat="1" ht="117" customHeight="1">
      <c r="A75" s="332"/>
      <c r="B75" s="321">
        <v>16</v>
      </c>
      <c r="C75" s="126" t="s">
        <v>6</v>
      </c>
      <c r="D75" s="112" t="s">
        <v>87</v>
      </c>
      <c r="E75" s="122" t="s">
        <v>38</v>
      </c>
      <c r="F75" s="122" t="s">
        <v>88</v>
      </c>
      <c r="G75" s="123"/>
      <c r="H75" s="112"/>
      <c r="I75" s="122"/>
      <c r="J75" s="122"/>
      <c r="K75" s="123"/>
      <c r="L75" s="115"/>
      <c r="M75" s="323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</row>
    <row r="76" spans="1:152" s="13" customFormat="1" ht="60.75" customHeight="1">
      <c r="A76" s="333"/>
      <c r="B76" s="322"/>
      <c r="C76" s="129"/>
      <c r="D76" s="112" t="s">
        <v>86</v>
      </c>
      <c r="E76" s="122" t="s">
        <v>37</v>
      </c>
      <c r="F76" s="122" t="s">
        <v>138</v>
      </c>
      <c r="G76" s="123"/>
      <c r="H76" s="112"/>
      <c r="I76" s="122"/>
      <c r="J76" s="122"/>
      <c r="K76" s="123"/>
      <c r="L76" s="125"/>
      <c r="M76" s="324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  <c r="CO76" s="56"/>
      <c r="CP76" s="56"/>
      <c r="CQ76" s="56"/>
      <c r="CR76" s="56"/>
      <c r="CS76" s="56"/>
      <c r="CT76" s="56"/>
      <c r="CU76" s="56"/>
      <c r="CV76" s="56"/>
      <c r="CW76" s="56"/>
      <c r="CX76" s="56"/>
      <c r="CY76" s="56"/>
      <c r="CZ76" s="56"/>
      <c r="DA76" s="56"/>
      <c r="DB76" s="56"/>
      <c r="DC76" s="56"/>
      <c r="DD76" s="56"/>
      <c r="DE76" s="56"/>
      <c r="DF76" s="56"/>
      <c r="DG76" s="56"/>
      <c r="DH76" s="56"/>
      <c r="DI76" s="56"/>
      <c r="DJ76" s="56"/>
      <c r="DK76" s="56"/>
      <c r="DL76" s="56"/>
      <c r="DM76" s="56"/>
      <c r="DN76" s="56"/>
      <c r="DO76" s="56"/>
      <c r="DP76" s="56"/>
      <c r="DQ76" s="56"/>
      <c r="DR76" s="56"/>
      <c r="DS76" s="56"/>
      <c r="DT76" s="56"/>
      <c r="DU76" s="56"/>
      <c r="DV76" s="56"/>
      <c r="DW76" s="56"/>
      <c r="DX76" s="56"/>
      <c r="DY76" s="56"/>
      <c r="DZ76" s="56"/>
      <c r="EA76" s="56"/>
      <c r="EB76" s="56"/>
      <c r="EC76" s="56"/>
      <c r="ED76" s="56"/>
      <c r="EE76" s="56"/>
      <c r="EF76" s="56"/>
      <c r="EG76" s="56"/>
      <c r="EH76" s="56"/>
      <c r="EI76" s="56"/>
      <c r="EJ76" s="56"/>
      <c r="EK76" s="56"/>
      <c r="EL76" s="56"/>
      <c r="EM76" s="56"/>
      <c r="EN76" s="56"/>
      <c r="EO76" s="56"/>
      <c r="EP76" s="56"/>
      <c r="EQ76" s="56"/>
      <c r="ER76" s="56"/>
      <c r="ES76" s="56"/>
      <c r="ET76" s="56"/>
      <c r="EU76" s="56"/>
      <c r="EV76" s="56"/>
    </row>
    <row r="77" spans="1:152" s="13" customFormat="1" ht="148.5" customHeight="1">
      <c r="A77" s="291" t="s">
        <v>136</v>
      </c>
      <c r="B77" s="321"/>
      <c r="C77" s="127"/>
      <c r="D77" s="112" t="s">
        <v>89</v>
      </c>
      <c r="E77" s="122" t="s">
        <v>90</v>
      </c>
      <c r="F77" s="113">
        <v>6</v>
      </c>
      <c r="G77" s="123"/>
      <c r="H77" s="112"/>
      <c r="I77" s="122"/>
      <c r="J77" s="113"/>
      <c r="K77" s="123"/>
      <c r="L77" s="125"/>
      <c r="M77" s="128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/>
      <c r="CW77" s="56"/>
      <c r="CX77" s="56"/>
      <c r="CY77" s="56"/>
      <c r="CZ77" s="56"/>
      <c r="DA77" s="56"/>
      <c r="DB77" s="56"/>
      <c r="DC77" s="56"/>
      <c r="DD77" s="56"/>
      <c r="DE77" s="56"/>
      <c r="DF77" s="56"/>
      <c r="DG77" s="56"/>
      <c r="DH77" s="56"/>
      <c r="DI77" s="56"/>
      <c r="DJ77" s="56"/>
      <c r="DK77" s="56"/>
      <c r="DL77" s="56"/>
      <c r="DM77" s="56"/>
      <c r="DN77" s="56"/>
      <c r="DO77" s="56"/>
      <c r="DP77" s="56"/>
      <c r="DQ77" s="56"/>
      <c r="DR77" s="56"/>
      <c r="DS77" s="56"/>
      <c r="DT77" s="56"/>
      <c r="DU77" s="56"/>
      <c r="DV77" s="56"/>
      <c r="DW77" s="56"/>
      <c r="DX77" s="56"/>
      <c r="DY77" s="56"/>
      <c r="DZ77" s="56"/>
      <c r="EA77" s="56"/>
      <c r="EB77" s="56"/>
      <c r="EC77" s="56"/>
      <c r="ED77" s="56"/>
      <c r="EE77" s="56"/>
      <c r="EF77" s="56"/>
      <c r="EG77" s="56"/>
      <c r="EH77" s="56"/>
      <c r="EI77" s="56"/>
      <c r="EJ77" s="56"/>
      <c r="EK77" s="56"/>
      <c r="EL77" s="56"/>
      <c r="EM77" s="56"/>
      <c r="EN77" s="56"/>
      <c r="EO77" s="56"/>
      <c r="EP77" s="56"/>
      <c r="EQ77" s="56"/>
      <c r="ER77" s="56"/>
      <c r="ES77" s="56"/>
      <c r="ET77" s="56"/>
      <c r="EU77" s="56"/>
      <c r="EV77" s="56"/>
    </row>
    <row r="78" spans="1:152" s="13" customFormat="1">
      <c r="A78" s="291"/>
      <c r="B78" s="322"/>
      <c r="C78" s="116" t="s">
        <v>2</v>
      </c>
      <c r="D78" s="130"/>
      <c r="E78" s="131"/>
      <c r="F78" s="131"/>
      <c r="G78" s="119">
        <v>6655.7</v>
      </c>
      <c r="H78" s="130"/>
      <c r="I78" s="131"/>
      <c r="J78" s="131"/>
      <c r="K78" s="119">
        <v>0</v>
      </c>
      <c r="L78" s="116">
        <f>SUM(L75:L76)</f>
        <v>0</v>
      </c>
      <c r="M78" s="120">
        <f>L78/3</f>
        <v>0</v>
      </c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  <c r="CD78" s="56"/>
      <c r="CE78" s="56"/>
      <c r="CF78" s="56"/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/>
      <c r="CW78" s="56"/>
      <c r="CX78" s="56"/>
      <c r="CY78" s="56"/>
      <c r="CZ78" s="56"/>
      <c r="DA78" s="56"/>
      <c r="DB78" s="56"/>
      <c r="DC78" s="56"/>
      <c r="DD78" s="56"/>
      <c r="DE78" s="56"/>
      <c r="DF78" s="56"/>
      <c r="DG78" s="56"/>
      <c r="DH78" s="56"/>
      <c r="DI78" s="56"/>
      <c r="DJ78" s="56"/>
      <c r="DK78" s="56"/>
      <c r="DL78" s="56"/>
      <c r="DM78" s="56"/>
      <c r="DN78" s="56"/>
      <c r="DO78" s="56"/>
      <c r="DP78" s="56"/>
      <c r="DQ78" s="56"/>
      <c r="DR78" s="56"/>
      <c r="DS78" s="56"/>
      <c r="DT78" s="56"/>
      <c r="DU78" s="56"/>
      <c r="DV78" s="56"/>
      <c r="DW78" s="56"/>
      <c r="DX78" s="56"/>
      <c r="DY78" s="56"/>
      <c r="DZ78" s="56"/>
      <c r="EA78" s="56"/>
      <c r="EB78" s="56"/>
      <c r="EC78" s="56"/>
      <c r="ED78" s="56"/>
      <c r="EE78" s="56"/>
      <c r="EF78" s="56"/>
      <c r="EG78" s="56"/>
      <c r="EH78" s="56"/>
      <c r="EI78" s="56"/>
      <c r="EJ78" s="56"/>
      <c r="EK78" s="56"/>
      <c r="EL78" s="56"/>
      <c r="EM78" s="56"/>
      <c r="EN78" s="56"/>
      <c r="EO78" s="56"/>
      <c r="EP78" s="56"/>
      <c r="EQ78" s="56"/>
      <c r="ER78" s="56"/>
      <c r="ES78" s="56"/>
      <c r="ET78" s="56"/>
      <c r="EU78" s="56"/>
      <c r="EV78" s="56"/>
    </row>
    <row r="79" spans="1:152" s="13" customFormat="1" ht="105" customHeight="1">
      <c r="A79" s="291"/>
      <c r="B79" s="313">
        <v>17</v>
      </c>
      <c r="C79" s="313" t="s">
        <v>139</v>
      </c>
      <c r="D79" s="33" t="s">
        <v>77</v>
      </c>
      <c r="E79" s="34">
        <v>12</v>
      </c>
      <c r="F79" s="34">
        <v>12</v>
      </c>
      <c r="G79" s="14"/>
      <c r="H79" s="33" t="s">
        <v>77</v>
      </c>
      <c r="I79" s="34">
        <v>12</v>
      </c>
      <c r="J79" s="34">
        <v>12</v>
      </c>
      <c r="K79" s="325">
        <v>2859.3</v>
      </c>
      <c r="L79" s="37">
        <v>5</v>
      </c>
      <c r="M79" s="335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  <c r="CD79" s="56"/>
      <c r="CE79" s="56"/>
      <c r="CF79" s="56"/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/>
      <c r="CR79" s="56"/>
      <c r="CS79" s="56"/>
      <c r="CT79" s="56"/>
      <c r="CU79" s="56"/>
      <c r="CV79" s="56"/>
      <c r="CW79" s="56"/>
      <c r="CX79" s="56"/>
      <c r="CY79" s="56"/>
      <c r="CZ79" s="56"/>
      <c r="DA79" s="56"/>
      <c r="DB79" s="56"/>
      <c r="DC79" s="56"/>
      <c r="DD79" s="56"/>
      <c r="DE79" s="56"/>
      <c r="DF79" s="56"/>
      <c r="DG79" s="56"/>
      <c r="DH79" s="56"/>
      <c r="DI79" s="56"/>
      <c r="DJ79" s="56"/>
      <c r="DK79" s="56"/>
      <c r="DL79" s="56"/>
      <c r="DM79" s="56"/>
      <c r="DN79" s="56"/>
      <c r="DO79" s="56"/>
      <c r="DP79" s="56"/>
      <c r="DQ79" s="56"/>
      <c r="DR79" s="56"/>
      <c r="DS79" s="56"/>
      <c r="DT79" s="56"/>
      <c r="DU79" s="56"/>
      <c r="DV79" s="56"/>
      <c r="DW79" s="56"/>
      <c r="DX79" s="56"/>
      <c r="DY79" s="56"/>
      <c r="DZ79" s="56"/>
      <c r="EA79" s="56"/>
      <c r="EB79" s="56"/>
      <c r="EC79" s="56"/>
      <c r="ED79" s="56"/>
      <c r="EE79" s="56"/>
      <c r="EF79" s="56"/>
      <c r="EG79" s="56"/>
      <c r="EH79" s="56"/>
      <c r="EI79" s="56"/>
      <c r="EJ79" s="56"/>
      <c r="EK79" s="56"/>
      <c r="EL79" s="56"/>
      <c r="EM79" s="56"/>
      <c r="EN79" s="56"/>
      <c r="EO79" s="56"/>
      <c r="EP79" s="56"/>
      <c r="EQ79" s="56"/>
      <c r="ER79" s="56"/>
      <c r="ES79" s="56"/>
      <c r="ET79" s="56"/>
      <c r="EU79" s="56"/>
      <c r="EV79" s="56"/>
    </row>
    <row r="80" spans="1:152" s="13" customFormat="1" ht="288" customHeight="1">
      <c r="A80" s="291"/>
      <c r="B80" s="313"/>
      <c r="C80" s="313"/>
      <c r="D80" s="33" t="s">
        <v>39</v>
      </c>
      <c r="E80" s="44" t="s">
        <v>78</v>
      </c>
      <c r="F80" s="34">
        <v>132</v>
      </c>
      <c r="G80" s="14"/>
      <c r="H80" s="33" t="s">
        <v>169</v>
      </c>
      <c r="I80" s="44" t="s">
        <v>78</v>
      </c>
      <c r="J80" s="97"/>
      <c r="K80" s="326"/>
      <c r="L80" s="121"/>
      <c r="M80" s="33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/>
      <c r="CS80" s="56"/>
      <c r="CT80" s="56"/>
      <c r="CU80" s="56"/>
      <c r="CV80" s="56"/>
      <c r="CW80" s="56"/>
      <c r="CX80" s="56"/>
      <c r="CY80" s="56"/>
      <c r="CZ80" s="56"/>
      <c r="DA80" s="56"/>
      <c r="DB80" s="56"/>
      <c r="DC80" s="56"/>
      <c r="DD80" s="56"/>
      <c r="DE80" s="56"/>
      <c r="DF80" s="56"/>
      <c r="DG80" s="56"/>
      <c r="DH80" s="56"/>
      <c r="DI80" s="56"/>
      <c r="DJ80" s="56"/>
      <c r="DK80" s="56"/>
      <c r="DL80" s="56"/>
      <c r="DM80" s="56"/>
      <c r="DN80" s="56"/>
      <c r="DO80" s="56"/>
      <c r="DP80" s="56"/>
      <c r="DQ80" s="56"/>
      <c r="DR80" s="56"/>
      <c r="DS80" s="56"/>
      <c r="DT80" s="56"/>
      <c r="DU80" s="56"/>
      <c r="DV80" s="56"/>
      <c r="DW80" s="56"/>
      <c r="DX80" s="56"/>
      <c r="DY80" s="56"/>
      <c r="DZ80" s="56"/>
      <c r="EA80" s="56"/>
      <c r="EB80" s="56"/>
      <c r="EC80" s="56"/>
      <c r="ED80" s="56"/>
      <c r="EE80" s="56"/>
      <c r="EF80" s="56"/>
      <c r="EG80" s="56"/>
      <c r="EH80" s="56"/>
      <c r="EI80" s="56"/>
      <c r="EJ80" s="56"/>
      <c r="EK80" s="56"/>
      <c r="EL80" s="56"/>
      <c r="EM80" s="56"/>
      <c r="EN80" s="56"/>
      <c r="EO80" s="56"/>
      <c r="EP80" s="56"/>
      <c r="EQ80" s="56"/>
      <c r="ER80" s="56"/>
      <c r="ES80" s="56"/>
      <c r="ET80" s="56"/>
      <c r="EU80" s="56"/>
      <c r="EV80" s="56"/>
    </row>
    <row r="81" spans="1:152" s="13" customFormat="1" ht="60">
      <c r="A81" s="291"/>
      <c r="B81" s="313"/>
      <c r="C81" s="313"/>
      <c r="D81" s="33" t="s">
        <v>40</v>
      </c>
      <c r="E81" s="34">
        <v>245</v>
      </c>
      <c r="F81" s="34">
        <v>245</v>
      </c>
      <c r="G81" s="14"/>
      <c r="H81" s="33" t="s">
        <v>40</v>
      </c>
      <c r="I81" s="34">
        <v>245</v>
      </c>
      <c r="J81" s="34">
        <v>245</v>
      </c>
      <c r="K81" s="326"/>
      <c r="L81" s="37">
        <v>5</v>
      </c>
      <c r="M81" s="337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/>
      <c r="CW81" s="56"/>
      <c r="CX81" s="56"/>
      <c r="CY81" s="56"/>
      <c r="CZ81" s="56"/>
      <c r="DA81" s="56"/>
      <c r="DB81" s="56"/>
      <c r="DC81" s="56"/>
      <c r="DD81" s="56"/>
      <c r="DE81" s="56"/>
      <c r="DF81" s="56"/>
      <c r="DG81" s="56"/>
      <c r="DH81" s="56"/>
      <c r="DI81" s="56"/>
      <c r="DJ81" s="56"/>
      <c r="DK81" s="56"/>
      <c r="DL81" s="56"/>
      <c r="DM81" s="56"/>
      <c r="DN81" s="56"/>
      <c r="DO81" s="56"/>
      <c r="DP81" s="56"/>
      <c r="DQ81" s="56"/>
      <c r="DR81" s="56"/>
      <c r="DS81" s="56"/>
      <c r="DT81" s="56"/>
      <c r="DU81" s="56"/>
      <c r="DV81" s="56"/>
      <c r="DW81" s="56"/>
      <c r="DX81" s="56"/>
      <c r="DY81" s="56"/>
      <c r="DZ81" s="56"/>
      <c r="EA81" s="56"/>
      <c r="EB81" s="56"/>
      <c r="EC81" s="56"/>
      <c r="ED81" s="56"/>
      <c r="EE81" s="56"/>
      <c r="EF81" s="56"/>
      <c r="EG81" s="56"/>
      <c r="EH81" s="56"/>
      <c r="EI81" s="56"/>
      <c r="EJ81" s="56"/>
      <c r="EK81" s="56"/>
      <c r="EL81" s="56"/>
      <c r="EM81" s="56"/>
      <c r="EN81" s="56"/>
      <c r="EO81" s="56"/>
      <c r="EP81" s="56"/>
      <c r="EQ81" s="56"/>
      <c r="ER81" s="56"/>
      <c r="ES81" s="56"/>
      <c r="ET81" s="56"/>
      <c r="EU81" s="56"/>
      <c r="EV81" s="56"/>
    </row>
    <row r="82" spans="1:152" s="13" customFormat="1" ht="176.25" customHeight="1">
      <c r="A82" s="291" t="s">
        <v>136</v>
      </c>
      <c r="B82" s="338"/>
      <c r="C82" s="313"/>
      <c r="D82" s="33" t="s">
        <v>79</v>
      </c>
      <c r="E82" s="44" t="s">
        <v>80</v>
      </c>
      <c r="F82" s="40">
        <v>98.9</v>
      </c>
      <c r="G82" s="14"/>
      <c r="H82" s="33"/>
      <c r="I82" s="44"/>
      <c r="J82" s="40"/>
      <c r="K82" s="145"/>
      <c r="L82" s="37"/>
      <c r="M82" s="335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6"/>
      <c r="DB82" s="56"/>
      <c r="DC82" s="56"/>
      <c r="DD82" s="56"/>
      <c r="DE82" s="56"/>
      <c r="DF82" s="56"/>
      <c r="DG82" s="56"/>
      <c r="DH82" s="56"/>
      <c r="DI82" s="56"/>
      <c r="DJ82" s="56"/>
      <c r="DK82" s="56"/>
      <c r="DL82" s="56"/>
      <c r="DM82" s="56"/>
      <c r="DN82" s="56"/>
      <c r="DO82" s="56"/>
      <c r="DP82" s="56"/>
      <c r="DQ82" s="56"/>
      <c r="DR82" s="56"/>
      <c r="DS82" s="56"/>
      <c r="DT82" s="56"/>
      <c r="DU82" s="56"/>
      <c r="DV82" s="56"/>
      <c r="DW82" s="56"/>
      <c r="DX82" s="56"/>
      <c r="DY82" s="56"/>
      <c r="DZ82" s="56"/>
      <c r="EA82" s="56"/>
      <c r="EB82" s="56"/>
      <c r="EC82" s="56"/>
      <c r="ED82" s="56"/>
      <c r="EE82" s="56"/>
      <c r="EF82" s="56"/>
      <c r="EG82" s="56"/>
      <c r="EH82" s="56"/>
      <c r="EI82" s="56"/>
      <c r="EJ82" s="56"/>
      <c r="EK82" s="56"/>
      <c r="EL82" s="56"/>
      <c r="EM82" s="56"/>
      <c r="EN82" s="56"/>
      <c r="EO82" s="56"/>
      <c r="EP82" s="56"/>
      <c r="EQ82" s="56"/>
      <c r="ER82" s="56"/>
      <c r="ES82" s="56"/>
      <c r="ET82" s="56"/>
      <c r="EU82" s="56"/>
      <c r="EV82" s="56"/>
    </row>
    <row r="83" spans="1:152" s="13" customFormat="1" ht="63" customHeight="1">
      <c r="A83" s="291"/>
      <c r="B83" s="339"/>
      <c r="C83" s="313"/>
      <c r="D83" s="33" t="s">
        <v>81</v>
      </c>
      <c r="E83" s="44" t="s">
        <v>82</v>
      </c>
      <c r="F83" s="40">
        <v>264</v>
      </c>
      <c r="G83" s="14"/>
      <c r="H83" s="33"/>
      <c r="I83" s="44"/>
      <c r="J83" s="40"/>
      <c r="K83" s="145"/>
      <c r="L83" s="15"/>
      <c r="M83" s="33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6"/>
      <c r="BV83" s="56"/>
      <c r="BW83" s="56"/>
      <c r="BX83" s="56"/>
      <c r="BY83" s="56"/>
      <c r="BZ83" s="56"/>
      <c r="CA83" s="56"/>
      <c r="CB83" s="56"/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/>
      <c r="CW83" s="56"/>
      <c r="CX83" s="56"/>
      <c r="CY83" s="56"/>
      <c r="CZ83" s="56"/>
      <c r="DA83" s="56"/>
      <c r="DB83" s="56"/>
      <c r="DC83" s="56"/>
      <c r="DD83" s="56"/>
      <c r="DE83" s="56"/>
      <c r="DF83" s="56"/>
      <c r="DG83" s="56"/>
      <c r="DH83" s="56"/>
      <c r="DI83" s="56"/>
      <c r="DJ83" s="56"/>
      <c r="DK83" s="56"/>
      <c r="DL83" s="56"/>
      <c r="DM83" s="56"/>
      <c r="DN83" s="56"/>
      <c r="DO83" s="56"/>
      <c r="DP83" s="56"/>
      <c r="DQ83" s="56"/>
      <c r="DR83" s="56"/>
      <c r="DS83" s="56"/>
      <c r="DT83" s="56"/>
      <c r="DU83" s="56"/>
      <c r="DV83" s="56"/>
      <c r="DW83" s="56"/>
      <c r="DX83" s="56"/>
      <c r="DY83" s="56"/>
      <c r="DZ83" s="56"/>
      <c r="EA83" s="56"/>
      <c r="EB83" s="56"/>
      <c r="EC83" s="56"/>
      <c r="ED83" s="56"/>
      <c r="EE83" s="56"/>
      <c r="EF83" s="56"/>
      <c r="EG83" s="56"/>
      <c r="EH83" s="56"/>
      <c r="EI83" s="56"/>
      <c r="EJ83" s="56"/>
      <c r="EK83" s="56"/>
      <c r="EL83" s="56"/>
      <c r="EM83" s="56"/>
      <c r="EN83" s="56"/>
      <c r="EO83" s="56"/>
      <c r="EP83" s="56"/>
      <c r="EQ83" s="56"/>
      <c r="ER83" s="56"/>
      <c r="ES83" s="56"/>
      <c r="ET83" s="56"/>
      <c r="EU83" s="56"/>
      <c r="EV83" s="56"/>
    </row>
    <row r="84" spans="1:152" s="13" customFormat="1" ht="60">
      <c r="A84" s="291"/>
      <c r="B84" s="339"/>
      <c r="C84" s="313"/>
      <c r="D84" s="33" t="s">
        <v>83</v>
      </c>
      <c r="E84" s="44" t="s">
        <v>84</v>
      </c>
      <c r="F84" s="40">
        <v>40207.800000000003</v>
      </c>
      <c r="G84" s="14"/>
      <c r="H84" s="33"/>
      <c r="I84" s="44"/>
      <c r="J84" s="40"/>
      <c r="K84" s="145"/>
      <c r="L84" s="15"/>
      <c r="M84" s="33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56"/>
      <c r="DA84" s="56"/>
      <c r="DB84" s="56"/>
      <c r="DC84" s="56"/>
      <c r="DD84" s="56"/>
      <c r="DE84" s="56"/>
      <c r="DF84" s="56"/>
      <c r="DG84" s="56"/>
      <c r="DH84" s="56"/>
      <c r="DI84" s="56"/>
      <c r="DJ84" s="56"/>
      <c r="DK84" s="56"/>
      <c r="DL84" s="56"/>
      <c r="DM84" s="56"/>
      <c r="DN84" s="56"/>
      <c r="DO84" s="56"/>
      <c r="DP84" s="56"/>
      <c r="DQ84" s="56"/>
      <c r="DR84" s="56"/>
      <c r="DS84" s="56"/>
      <c r="DT84" s="56"/>
      <c r="DU84" s="56"/>
      <c r="DV84" s="56"/>
      <c r="DW84" s="56"/>
      <c r="DX84" s="56"/>
      <c r="DY84" s="56"/>
      <c r="DZ84" s="56"/>
      <c r="EA84" s="56"/>
      <c r="EB84" s="56"/>
      <c r="EC84" s="56"/>
      <c r="ED84" s="56"/>
      <c r="EE84" s="56"/>
      <c r="EF84" s="56"/>
      <c r="EG84" s="56"/>
      <c r="EH84" s="56"/>
      <c r="EI84" s="56"/>
      <c r="EJ84" s="56"/>
      <c r="EK84" s="56"/>
      <c r="EL84" s="56"/>
      <c r="EM84" s="56"/>
      <c r="EN84" s="56"/>
      <c r="EO84" s="56"/>
      <c r="EP84" s="56"/>
      <c r="EQ84" s="56"/>
      <c r="ER84" s="56"/>
      <c r="ES84" s="56"/>
      <c r="ET84" s="56"/>
      <c r="EU84" s="56"/>
      <c r="EV84" s="56"/>
    </row>
    <row r="85" spans="1:152" s="13" customFormat="1" ht="60">
      <c r="A85" s="291"/>
      <c r="B85" s="339"/>
      <c r="C85" s="313"/>
      <c r="D85" s="33" t="s">
        <v>85</v>
      </c>
      <c r="E85" s="44">
        <v>12</v>
      </c>
      <c r="F85" s="40">
        <v>12</v>
      </c>
      <c r="G85" s="14"/>
      <c r="H85" s="33"/>
      <c r="I85" s="44"/>
      <c r="J85" s="40"/>
      <c r="K85" s="146"/>
      <c r="L85" s="15"/>
      <c r="M85" s="337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56"/>
      <c r="DA85" s="56"/>
      <c r="DB85" s="56"/>
      <c r="DC85" s="56"/>
      <c r="DD85" s="56"/>
      <c r="DE85" s="56"/>
      <c r="DF85" s="56"/>
      <c r="DG85" s="56"/>
      <c r="DH85" s="56"/>
      <c r="DI85" s="56"/>
      <c r="DJ85" s="56"/>
      <c r="DK85" s="56"/>
      <c r="DL85" s="56"/>
      <c r="DM85" s="56"/>
      <c r="DN85" s="56"/>
      <c r="DO85" s="56"/>
      <c r="DP85" s="56"/>
      <c r="DQ85" s="56"/>
      <c r="DR85" s="56"/>
      <c r="DS85" s="56"/>
      <c r="DT85" s="56"/>
      <c r="DU85" s="56"/>
      <c r="DV85" s="56"/>
      <c r="DW85" s="56"/>
      <c r="DX85" s="56"/>
      <c r="DY85" s="56"/>
      <c r="DZ85" s="56"/>
      <c r="EA85" s="56"/>
      <c r="EB85" s="56"/>
      <c r="EC85" s="56"/>
      <c r="ED85" s="56"/>
      <c r="EE85" s="56"/>
      <c r="EF85" s="56"/>
      <c r="EG85" s="56"/>
      <c r="EH85" s="56"/>
      <c r="EI85" s="56"/>
      <c r="EJ85" s="56"/>
      <c r="EK85" s="56"/>
      <c r="EL85" s="56"/>
      <c r="EM85" s="56"/>
      <c r="EN85" s="56"/>
      <c r="EO85" s="56"/>
      <c r="EP85" s="56"/>
      <c r="EQ85" s="56"/>
      <c r="ER85" s="56"/>
      <c r="ES85" s="56"/>
      <c r="ET85" s="56"/>
      <c r="EU85" s="56"/>
      <c r="EV85" s="56"/>
    </row>
    <row r="86" spans="1:152" s="24" customFormat="1">
      <c r="A86" s="291"/>
      <c r="B86" s="340"/>
      <c r="C86" s="26" t="s">
        <v>2</v>
      </c>
      <c r="D86" s="27"/>
      <c r="E86" s="26"/>
      <c r="F86" s="26"/>
      <c r="G86" s="28">
        <v>23267.7</v>
      </c>
      <c r="H86" s="27"/>
      <c r="I86" s="26"/>
      <c r="J86" s="26"/>
      <c r="K86" s="28">
        <v>2859.3</v>
      </c>
      <c r="L86" s="26">
        <f>SUM(L79:L82)</f>
        <v>10</v>
      </c>
      <c r="M86" s="38">
        <f>L86/3</f>
        <v>3.3333333333333335</v>
      </c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</row>
    <row r="87" spans="1:152" s="13" customFormat="1" ht="63.75" customHeight="1">
      <c r="A87" s="291"/>
      <c r="B87" s="310">
        <v>18</v>
      </c>
      <c r="C87" s="338" t="s">
        <v>170</v>
      </c>
      <c r="D87" s="33" t="s">
        <v>44</v>
      </c>
      <c r="E87" s="87">
        <v>2</v>
      </c>
      <c r="F87" s="87">
        <v>2</v>
      </c>
      <c r="G87" s="58"/>
      <c r="H87" s="33" t="s">
        <v>44</v>
      </c>
      <c r="I87" s="87">
        <v>1</v>
      </c>
      <c r="J87" s="87">
        <v>1</v>
      </c>
      <c r="K87" s="23">
        <v>1032.5</v>
      </c>
      <c r="L87" s="22">
        <v>0</v>
      </c>
      <c r="M87" s="10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56"/>
      <c r="DA87" s="56"/>
      <c r="DB87" s="56"/>
      <c r="DC87" s="56"/>
      <c r="DD87" s="56"/>
      <c r="DE87" s="56"/>
      <c r="DF87" s="56"/>
      <c r="DG87" s="56"/>
      <c r="DH87" s="56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6"/>
      <c r="DT87" s="56"/>
      <c r="DU87" s="56"/>
      <c r="DV87" s="56"/>
      <c r="DW87" s="56"/>
      <c r="DX87" s="56"/>
      <c r="DY87" s="56"/>
      <c r="DZ87" s="56"/>
      <c r="EA87" s="56"/>
      <c r="EB87" s="56"/>
      <c r="EC87" s="56"/>
      <c r="ED87" s="56"/>
      <c r="EE87" s="56"/>
      <c r="EF87" s="56"/>
      <c r="EG87" s="56"/>
      <c r="EH87" s="56"/>
      <c r="EI87" s="56"/>
      <c r="EJ87" s="56"/>
      <c r="EK87" s="56"/>
      <c r="EL87" s="56"/>
      <c r="EM87" s="56"/>
      <c r="EN87" s="56"/>
      <c r="EO87" s="56"/>
      <c r="EP87" s="56"/>
      <c r="EQ87" s="56"/>
      <c r="ER87" s="56"/>
      <c r="ES87" s="56"/>
      <c r="ET87" s="56"/>
      <c r="EU87" s="56"/>
      <c r="EV87" s="56"/>
    </row>
    <row r="88" spans="1:152" s="13" customFormat="1" ht="30.75" customHeight="1">
      <c r="A88" s="291"/>
      <c r="B88" s="311"/>
      <c r="C88" s="339"/>
      <c r="D88" s="33" t="s">
        <v>67</v>
      </c>
      <c r="E88" s="35" t="s">
        <v>68</v>
      </c>
      <c r="F88" s="40">
        <v>24</v>
      </c>
      <c r="G88" s="58"/>
      <c r="H88" s="33"/>
      <c r="I88" s="35"/>
      <c r="J88" s="40"/>
      <c r="K88" s="58"/>
      <c r="L88" s="57"/>
      <c r="M88" s="33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  <c r="EO88" s="56"/>
      <c r="EP88" s="56"/>
      <c r="EQ88" s="56"/>
      <c r="ER88" s="56"/>
      <c r="ES88" s="56"/>
      <c r="ET88" s="56"/>
      <c r="EU88" s="56"/>
      <c r="EV88" s="56"/>
    </row>
    <row r="89" spans="1:152" s="24" customFormat="1" ht="45.75" customHeight="1">
      <c r="A89" s="291"/>
      <c r="B89" s="311"/>
      <c r="C89" s="339"/>
      <c r="D89" s="33" t="s">
        <v>69</v>
      </c>
      <c r="E89" s="87">
        <v>1</v>
      </c>
      <c r="F89" s="87">
        <v>1</v>
      </c>
      <c r="G89" s="23"/>
      <c r="H89" s="33"/>
      <c r="I89" s="87"/>
      <c r="J89" s="87"/>
      <c r="K89" s="23"/>
      <c r="L89" s="22"/>
      <c r="M89" s="336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</row>
    <row r="90" spans="1:152" s="24" customFormat="1" ht="75">
      <c r="A90" s="291"/>
      <c r="B90" s="311"/>
      <c r="C90" s="339"/>
      <c r="D90" s="33" t="s">
        <v>70</v>
      </c>
      <c r="E90" s="87">
        <v>2</v>
      </c>
      <c r="F90" s="87">
        <v>2</v>
      </c>
      <c r="G90" s="23"/>
      <c r="H90" s="33" t="s">
        <v>70</v>
      </c>
      <c r="I90" s="87">
        <v>4</v>
      </c>
      <c r="J90" s="87">
        <v>4</v>
      </c>
      <c r="K90" s="23">
        <v>759.2</v>
      </c>
      <c r="L90" s="22">
        <v>1</v>
      </c>
      <c r="M90" s="336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</row>
    <row r="91" spans="1:152" s="24" customFormat="1" ht="45.75" customHeight="1">
      <c r="A91" s="291"/>
      <c r="B91" s="311"/>
      <c r="C91" s="339"/>
      <c r="D91" s="33" t="s">
        <v>71</v>
      </c>
      <c r="E91" s="87">
        <v>3</v>
      </c>
      <c r="F91" s="87">
        <v>3</v>
      </c>
      <c r="G91" s="23"/>
      <c r="H91" s="33"/>
      <c r="I91" s="87"/>
      <c r="J91" s="87"/>
      <c r="K91" s="23"/>
      <c r="L91" s="22"/>
      <c r="M91" s="336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</row>
    <row r="92" spans="1:152" s="24" customFormat="1" ht="45.75" customHeight="1">
      <c r="A92" s="291"/>
      <c r="B92" s="311"/>
      <c r="C92" s="339"/>
      <c r="D92" s="33" t="s">
        <v>72</v>
      </c>
      <c r="E92" s="87">
        <v>1</v>
      </c>
      <c r="F92" s="87">
        <v>1</v>
      </c>
      <c r="G92" s="23"/>
      <c r="H92" s="33"/>
      <c r="I92" s="87"/>
      <c r="J92" s="87"/>
      <c r="K92" s="23"/>
      <c r="L92" s="22"/>
      <c r="M92" s="336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</row>
    <row r="93" spans="1:152" s="24" customFormat="1" ht="45.75" customHeight="1">
      <c r="A93" s="291"/>
      <c r="B93" s="311"/>
      <c r="C93" s="339"/>
      <c r="D93" s="33" t="s">
        <v>73</v>
      </c>
      <c r="E93" s="87">
        <v>3</v>
      </c>
      <c r="F93" s="87">
        <v>3</v>
      </c>
      <c r="G93" s="23"/>
      <c r="H93" s="33"/>
      <c r="I93" s="87"/>
      <c r="J93" s="87"/>
      <c r="K93" s="23"/>
      <c r="L93" s="22"/>
      <c r="M93" s="336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</row>
    <row r="94" spans="1:152" s="24" customFormat="1" ht="45.75" customHeight="1">
      <c r="A94" s="291"/>
      <c r="B94" s="311"/>
      <c r="C94" s="340"/>
      <c r="D94" s="33" t="s">
        <v>74</v>
      </c>
      <c r="E94" s="87">
        <v>2</v>
      </c>
      <c r="F94" s="87">
        <v>2</v>
      </c>
      <c r="G94" s="23"/>
      <c r="H94" s="33"/>
      <c r="I94" s="87"/>
      <c r="J94" s="87"/>
      <c r="K94" s="23"/>
      <c r="L94" s="22"/>
      <c r="M94" s="337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</row>
    <row r="95" spans="1:152" s="24" customFormat="1" ht="45.75" customHeight="1">
      <c r="A95" s="291"/>
      <c r="B95" s="311"/>
      <c r="C95" s="103"/>
      <c r="D95" s="33"/>
      <c r="E95" s="87"/>
      <c r="F95" s="87"/>
      <c r="G95" s="23"/>
      <c r="H95" s="33" t="s">
        <v>171</v>
      </c>
      <c r="I95" s="87">
        <v>7</v>
      </c>
      <c r="J95" s="87">
        <v>7</v>
      </c>
      <c r="K95" s="23">
        <v>10348.6</v>
      </c>
      <c r="L95" s="22">
        <v>0</v>
      </c>
      <c r="M95" s="107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</row>
    <row r="96" spans="1:152" s="24" customFormat="1">
      <c r="A96" s="291"/>
      <c r="B96" s="312"/>
      <c r="C96" s="26" t="s">
        <v>2</v>
      </c>
      <c r="D96" s="27"/>
      <c r="E96" s="26"/>
      <c r="F96" s="26"/>
      <c r="G96" s="28">
        <v>2574.1999999999998</v>
      </c>
      <c r="H96" s="27"/>
      <c r="I96" s="26"/>
      <c r="J96" s="26"/>
      <c r="K96" s="28">
        <v>12140.3</v>
      </c>
      <c r="L96" s="26">
        <f>SUM(L87:L95)</f>
        <v>1</v>
      </c>
      <c r="M96" s="38">
        <f>L96/3</f>
        <v>0.33333333333333331</v>
      </c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</row>
    <row r="97" spans="1:152" s="13" customFormat="1" ht="30">
      <c r="A97" s="291"/>
      <c r="B97" s="314">
        <v>19</v>
      </c>
      <c r="C97" s="304" t="s">
        <v>97</v>
      </c>
      <c r="D97" s="20" t="s">
        <v>76</v>
      </c>
      <c r="E97" s="87">
        <v>16</v>
      </c>
      <c r="F97" s="87">
        <v>17</v>
      </c>
      <c r="G97" s="58"/>
      <c r="H97" s="20" t="s">
        <v>76</v>
      </c>
      <c r="I97" s="87">
        <v>22</v>
      </c>
      <c r="J97" s="87">
        <v>12</v>
      </c>
      <c r="K97" s="341">
        <v>713.1</v>
      </c>
      <c r="L97" s="22">
        <v>0</v>
      </c>
      <c r="M97" s="32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/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/>
      <c r="CR97" s="56"/>
      <c r="CS97" s="56"/>
      <c r="CT97" s="56"/>
      <c r="CU97" s="56"/>
      <c r="CV97" s="56"/>
      <c r="CW97" s="56"/>
      <c r="CX97" s="56"/>
      <c r="CY97" s="56"/>
      <c r="CZ97" s="56"/>
      <c r="DA97" s="56"/>
      <c r="DB97" s="56"/>
      <c r="DC97" s="56"/>
      <c r="DD97" s="56"/>
      <c r="DE97" s="56"/>
      <c r="DF97" s="56"/>
      <c r="DG97" s="56"/>
      <c r="DH97" s="56"/>
      <c r="DI97" s="56"/>
      <c r="DJ97" s="56"/>
      <c r="DK97" s="56"/>
      <c r="DL97" s="56"/>
      <c r="DM97" s="56"/>
      <c r="DN97" s="56"/>
      <c r="DO97" s="56"/>
      <c r="DP97" s="56"/>
      <c r="DQ97" s="56"/>
      <c r="DR97" s="56"/>
      <c r="DS97" s="56"/>
      <c r="DT97" s="56"/>
      <c r="DU97" s="56"/>
      <c r="DV97" s="56"/>
      <c r="DW97" s="56"/>
      <c r="DX97" s="56"/>
      <c r="DY97" s="56"/>
      <c r="DZ97" s="56"/>
      <c r="EA97" s="56"/>
      <c r="EB97" s="56"/>
      <c r="EC97" s="56"/>
      <c r="ED97" s="56"/>
      <c r="EE97" s="56"/>
      <c r="EF97" s="56"/>
      <c r="EG97" s="56"/>
      <c r="EH97" s="56"/>
      <c r="EI97" s="56"/>
      <c r="EJ97" s="56"/>
      <c r="EK97" s="56"/>
      <c r="EL97" s="56"/>
      <c r="EM97" s="56"/>
      <c r="EN97" s="56"/>
      <c r="EO97" s="56"/>
      <c r="EP97" s="56"/>
      <c r="EQ97" s="56"/>
      <c r="ER97" s="56"/>
      <c r="ES97" s="56"/>
      <c r="ET97" s="56"/>
      <c r="EU97" s="56"/>
      <c r="EV97" s="56"/>
    </row>
    <row r="98" spans="1:152" s="13" customFormat="1" ht="30">
      <c r="A98" s="291"/>
      <c r="B98" s="314"/>
      <c r="C98" s="304"/>
      <c r="D98" s="20" t="s">
        <v>75</v>
      </c>
      <c r="E98" s="87">
        <v>15</v>
      </c>
      <c r="F98" s="87">
        <v>20</v>
      </c>
      <c r="G98" s="58"/>
      <c r="H98" s="20" t="s">
        <v>75</v>
      </c>
      <c r="I98" s="87">
        <v>15</v>
      </c>
      <c r="J98" s="87">
        <v>17</v>
      </c>
      <c r="K98" s="342"/>
      <c r="L98" s="22">
        <v>0</v>
      </c>
      <c r="M98" s="32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56"/>
      <c r="CD98" s="56"/>
      <c r="CE98" s="56"/>
      <c r="CF98" s="56"/>
      <c r="CG98" s="56"/>
      <c r="CH98" s="56"/>
      <c r="CI98" s="56"/>
      <c r="CJ98" s="56"/>
      <c r="CK98" s="56"/>
      <c r="CL98" s="56"/>
      <c r="CM98" s="56"/>
      <c r="CN98" s="56"/>
      <c r="CO98" s="56"/>
      <c r="CP98" s="56"/>
      <c r="CQ98" s="56"/>
      <c r="CR98" s="56"/>
      <c r="CS98" s="56"/>
      <c r="CT98" s="56"/>
      <c r="CU98" s="56"/>
      <c r="CV98" s="56"/>
      <c r="CW98" s="56"/>
      <c r="CX98" s="56"/>
      <c r="CY98" s="56"/>
      <c r="CZ98" s="56"/>
      <c r="DA98" s="56"/>
      <c r="DB98" s="56"/>
      <c r="DC98" s="56"/>
      <c r="DD98" s="56"/>
      <c r="DE98" s="56"/>
      <c r="DF98" s="56"/>
      <c r="DG98" s="56"/>
      <c r="DH98" s="56"/>
      <c r="DI98" s="56"/>
      <c r="DJ98" s="56"/>
      <c r="DK98" s="56"/>
      <c r="DL98" s="56"/>
      <c r="DM98" s="56"/>
      <c r="DN98" s="56"/>
      <c r="DO98" s="56"/>
      <c r="DP98" s="56"/>
      <c r="DQ98" s="56"/>
      <c r="DR98" s="56"/>
      <c r="DS98" s="56"/>
      <c r="DT98" s="56"/>
      <c r="DU98" s="56"/>
      <c r="DV98" s="56"/>
      <c r="DW98" s="56"/>
      <c r="DX98" s="56"/>
      <c r="DY98" s="56"/>
      <c r="DZ98" s="56"/>
      <c r="EA98" s="56"/>
      <c r="EB98" s="56"/>
      <c r="EC98" s="56"/>
      <c r="ED98" s="56"/>
      <c r="EE98" s="56"/>
      <c r="EF98" s="56"/>
      <c r="EG98" s="56"/>
      <c r="EH98" s="56"/>
      <c r="EI98" s="56"/>
      <c r="EJ98" s="56"/>
      <c r="EK98" s="56"/>
      <c r="EL98" s="56"/>
      <c r="EM98" s="56"/>
      <c r="EN98" s="56"/>
      <c r="EO98" s="56"/>
      <c r="EP98" s="56"/>
      <c r="EQ98" s="56"/>
      <c r="ER98" s="56"/>
      <c r="ES98" s="56"/>
      <c r="ET98" s="56"/>
      <c r="EU98" s="56"/>
      <c r="EV98" s="56"/>
    </row>
    <row r="99" spans="1:152" s="13" customFormat="1" ht="45.75" customHeight="1">
      <c r="A99" s="291"/>
      <c r="B99" s="314"/>
      <c r="C99" s="304"/>
      <c r="D99" s="20" t="s">
        <v>41</v>
      </c>
      <c r="E99" s="87">
        <v>40</v>
      </c>
      <c r="F99" s="87">
        <v>45</v>
      </c>
      <c r="G99" s="58"/>
      <c r="H99" s="20" t="s">
        <v>41</v>
      </c>
      <c r="I99" s="87">
        <v>40</v>
      </c>
      <c r="J99" s="87">
        <v>54</v>
      </c>
      <c r="K99" s="342"/>
      <c r="L99" s="22">
        <v>1</v>
      </c>
      <c r="M99" s="32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  <c r="BU99" s="56"/>
      <c r="BV99" s="56"/>
      <c r="BW99" s="56"/>
      <c r="BX99" s="56"/>
      <c r="BY99" s="56"/>
      <c r="BZ99" s="56"/>
      <c r="CA99" s="56"/>
      <c r="CB99" s="56"/>
      <c r="CC99" s="56"/>
      <c r="CD99" s="56"/>
      <c r="CE99" s="56"/>
      <c r="CF99" s="56"/>
      <c r="CG99" s="56"/>
      <c r="CH99" s="56"/>
      <c r="CI99" s="56"/>
      <c r="CJ99" s="56"/>
      <c r="CK99" s="56"/>
      <c r="CL99" s="56"/>
      <c r="CM99" s="56"/>
      <c r="CN99" s="56"/>
      <c r="CO99" s="56"/>
      <c r="CP99" s="56"/>
      <c r="CQ99" s="56"/>
      <c r="CR99" s="56"/>
      <c r="CS99" s="56"/>
      <c r="CT99" s="56"/>
      <c r="CU99" s="56"/>
      <c r="CV99" s="56"/>
      <c r="CW99" s="56"/>
      <c r="CX99" s="56"/>
      <c r="CY99" s="56"/>
      <c r="CZ99" s="56"/>
      <c r="DA99" s="56"/>
      <c r="DB99" s="56"/>
      <c r="DC99" s="56"/>
      <c r="DD99" s="56"/>
      <c r="DE99" s="56"/>
      <c r="DF99" s="56"/>
      <c r="DG99" s="56"/>
      <c r="DH99" s="56"/>
      <c r="DI99" s="56"/>
      <c r="DJ99" s="56"/>
      <c r="DK99" s="56"/>
      <c r="DL99" s="56"/>
      <c r="DM99" s="56"/>
      <c r="DN99" s="56"/>
      <c r="DO99" s="56"/>
      <c r="DP99" s="56"/>
      <c r="DQ99" s="56"/>
      <c r="DR99" s="56"/>
      <c r="DS99" s="56"/>
      <c r="DT99" s="56"/>
      <c r="DU99" s="56"/>
      <c r="DV99" s="56"/>
      <c r="DW99" s="56"/>
      <c r="DX99" s="56"/>
      <c r="DY99" s="56"/>
      <c r="DZ99" s="56"/>
      <c r="EA99" s="56"/>
      <c r="EB99" s="56"/>
      <c r="EC99" s="56"/>
      <c r="ED99" s="56"/>
      <c r="EE99" s="56"/>
      <c r="EF99" s="56"/>
      <c r="EG99" s="56"/>
      <c r="EH99" s="56"/>
      <c r="EI99" s="56"/>
      <c r="EJ99" s="56"/>
      <c r="EK99" s="56"/>
      <c r="EL99" s="56"/>
      <c r="EM99" s="56"/>
      <c r="EN99" s="56"/>
      <c r="EO99" s="56"/>
      <c r="EP99" s="56"/>
      <c r="EQ99" s="56"/>
      <c r="ER99" s="56"/>
      <c r="ES99" s="56"/>
      <c r="ET99" s="56"/>
      <c r="EU99" s="56"/>
      <c r="EV99" s="56"/>
    </row>
    <row r="100" spans="1:152" s="13" customFormat="1" ht="75">
      <c r="A100" s="109"/>
      <c r="B100" s="102"/>
      <c r="C100" s="101"/>
      <c r="D100" s="20"/>
      <c r="E100" s="87"/>
      <c r="F100" s="87"/>
      <c r="G100" s="58"/>
      <c r="H100" s="20" t="s">
        <v>157</v>
      </c>
      <c r="I100" s="87">
        <v>3</v>
      </c>
      <c r="J100" s="87">
        <v>3</v>
      </c>
      <c r="K100" s="342"/>
      <c r="L100" s="22"/>
      <c r="M100" s="96" t="s">
        <v>47</v>
      </c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/>
      <c r="BQ100" s="56"/>
      <c r="BR100" s="56"/>
      <c r="BS100" s="56"/>
      <c r="BT100" s="56"/>
      <c r="BU100" s="56"/>
      <c r="BV100" s="56"/>
      <c r="BW100" s="56"/>
      <c r="BX100" s="56"/>
      <c r="BY100" s="56"/>
      <c r="BZ100" s="56"/>
      <c r="CA100" s="56"/>
      <c r="CB100" s="56"/>
      <c r="CC100" s="56"/>
      <c r="CD100" s="56"/>
      <c r="CE100" s="56"/>
      <c r="CF100" s="56"/>
      <c r="CG100" s="56"/>
      <c r="CH100" s="56"/>
      <c r="CI100" s="56"/>
      <c r="CJ100" s="56"/>
      <c r="CK100" s="56"/>
      <c r="CL100" s="56"/>
      <c r="CM100" s="56"/>
      <c r="CN100" s="56"/>
      <c r="CO100" s="56"/>
      <c r="CP100" s="56"/>
      <c r="CQ100" s="56"/>
      <c r="CR100" s="56"/>
      <c r="CS100" s="56"/>
      <c r="CT100" s="56"/>
      <c r="CU100" s="56"/>
      <c r="CV100" s="56"/>
      <c r="CW100" s="56"/>
      <c r="CX100" s="56"/>
      <c r="CY100" s="56"/>
      <c r="CZ100" s="56"/>
      <c r="DA100" s="56"/>
      <c r="DB100" s="56"/>
      <c r="DC100" s="56"/>
      <c r="DD100" s="56"/>
      <c r="DE100" s="56"/>
      <c r="DF100" s="56"/>
      <c r="DG100" s="56"/>
      <c r="DH100" s="56"/>
      <c r="DI100" s="56"/>
      <c r="DJ100" s="56"/>
      <c r="DK100" s="56"/>
      <c r="DL100" s="56"/>
      <c r="DM100" s="56"/>
      <c r="DN100" s="56"/>
      <c r="DO100" s="56"/>
      <c r="DP100" s="56"/>
      <c r="DQ100" s="56"/>
      <c r="DR100" s="56"/>
      <c r="DS100" s="56"/>
      <c r="DT100" s="56"/>
      <c r="DU100" s="56"/>
      <c r="DV100" s="56"/>
      <c r="DW100" s="56"/>
      <c r="DX100" s="56"/>
      <c r="DY100" s="56"/>
      <c r="DZ100" s="56"/>
      <c r="EA100" s="56"/>
      <c r="EB100" s="56"/>
      <c r="EC100" s="56"/>
      <c r="ED100" s="56"/>
      <c r="EE100" s="56"/>
      <c r="EF100" s="56"/>
      <c r="EG100" s="56"/>
      <c r="EH100" s="56"/>
      <c r="EI100" s="56"/>
      <c r="EJ100" s="56"/>
      <c r="EK100" s="56"/>
      <c r="EL100" s="56"/>
      <c r="EM100" s="56"/>
      <c r="EN100" s="56"/>
      <c r="EO100" s="56"/>
      <c r="EP100" s="56"/>
      <c r="EQ100" s="56"/>
      <c r="ER100" s="56"/>
      <c r="ES100" s="56"/>
      <c r="ET100" s="56"/>
      <c r="EU100" s="56"/>
      <c r="EV100" s="56"/>
    </row>
    <row r="101" spans="1:152" s="13" customFormat="1" ht="135">
      <c r="A101" s="291"/>
      <c r="B101" s="310"/>
      <c r="C101" s="81"/>
      <c r="D101" s="59"/>
      <c r="E101" s="57"/>
      <c r="F101" s="57"/>
      <c r="G101" s="58"/>
      <c r="H101" s="20" t="s">
        <v>158</v>
      </c>
      <c r="I101" s="87">
        <v>1</v>
      </c>
      <c r="J101" s="87">
        <v>1</v>
      </c>
      <c r="K101" s="343"/>
      <c r="L101" s="22"/>
      <c r="M101" s="96" t="s">
        <v>47</v>
      </c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  <c r="BU101" s="56"/>
      <c r="BV101" s="56"/>
      <c r="BW101" s="56"/>
      <c r="BX101" s="56"/>
      <c r="BY101" s="56"/>
      <c r="BZ101" s="56"/>
      <c r="CA101" s="56"/>
      <c r="CB101" s="56"/>
      <c r="CC101" s="56"/>
      <c r="CD101" s="56"/>
      <c r="CE101" s="56"/>
      <c r="CF101" s="56"/>
      <c r="CG101" s="56"/>
      <c r="CH101" s="56"/>
      <c r="CI101" s="56"/>
      <c r="CJ101" s="56"/>
      <c r="CK101" s="56"/>
      <c r="CL101" s="56"/>
      <c r="CM101" s="56"/>
      <c r="CN101" s="56"/>
      <c r="CO101" s="56"/>
      <c r="CP101" s="56"/>
      <c r="CQ101" s="56"/>
      <c r="CR101" s="56"/>
      <c r="CS101" s="56"/>
      <c r="CT101" s="56"/>
      <c r="CU101" s="56"/>
      <c r="CV101" s="56"/>
      <c r="CW101" s="56"/>
      <c r="CX101" s="56"/>
      <c r="CY101" s="56"/>
      <c r="CZ101" s="56"/>
      <c r="DA101" s="56"/>
      <c r="DB101" s="56"/>
      <c r="DC101" s="56"/>
      <c r="DD101" s="56"/>
      <c r="DE101" s="56"/>
      <c r="DF101" s="56"/>
      <c r="DG101" s="56"/>
      <c r="DH101" s="56"/>
      <c r="DI101" s="56"/>
      <c r="DJ101" s="56"/>
      <c r="DK101" s="56"/>
      <c r="DL101" s="56"/>
      <c r="DM101" s="56"/>
      <c r="DN101" s="56"/>
      <c r="DO101" s="56"/>
      <c r="DP101" s="56"/>
      <c r="DQ101" s="56"/>
      <c r="DR101" s="56"/>
      <c r="DS101" s="56"/>
      <c r="DT101" s="56"/>
      <c r="DU101" s="56"/>
      <c r="DV101" s="56"/>
      <c r="DW101" s="56"/>
      <c r="DX101" s="56"/>
      <c r="DY101" s="56"/>
      <c r="DZ101" s="56"/>
      <c r="EA101" s="56"/>
      <c r="EB101" s="56"/>
      <c r="EC101" s="56"/>
      <c r="ED101" s="56"/>
      <c r="EE101" s="56"/>
      <c r="EF101" s="56"/>
      <c r="EG101" s="56"/>
      <c r="EH101" s="56"/>
      <c r="EI101" s="56"/>
      <c r="EJ101" s="56"/>
      <c r="EK101" s="56"/>
      <c r="EL101" s="56"/>
      <c r="EM101" s="56"/>
      <c r="EN101" s="56"/>
      <c r="EO101" s="56"/>
      <c r="EP101" s="56"/>
      <c r="EQ101" s="56"/>
      <c r="ER101" s="56"/>
      <c r="ES101" s="56"/>
      <c r="ET101" s="56"/>
      <c r="EU101" s="56"/>
      <c r="EV101" s="56"/>
    </row>
    <row r="102" spans="1:152" s="13" customFormat="1" ht="15.75" customHeight="1">
      <c r="A102" s="291"/>
      <c r="B102" s="312"/>
      <c r="C102" s="26" t="s">
        <v>2</v>
      </c>
      <c r="D102" s="55"/>
      <c r="E102" s="48"/>
      <c r="F102" s="48"/>
      <c r="G102" s="28">
        <v>211.2</v>
      </c>
      <c r="H102" s="55"/>
      <c r="I102" s="48"/>
      <c r="J102" s="48"/>
      <c r="K102" s="28">
        <v>713.1</v>
      </c>
      <c r="L102" s="26">
        <f>SUM(L97:L101)</f>
        <v>1</v>
      </c>
      <c r="M102" s="38">
        <f>L102/3</f>
        <v>0.33333333333333331</v>
      </c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  <c r="BP102" s="56"/>
      <c r="BQ102" s="56"/>
      <c r="BR102" s="56"/>
      <c r="BS102" s="56"/>
      <c r="BT102" s="56"/>
      <c r="BU102" s="56"/>
      <c r="BV102" s="56"/>
      <c r="BW102" s="56"/>
      <c r="BX102" s="56"/>
      <c r="BY102" s="56"/>
      <c r="BZ102" s="56"/>
      <c r="CA102" s="56"/>
      <c r="CB102" s="56"/>
      <c r="CC102" s="56"/>
      <c r="CD102" s="56"/>
      <c r="CE102" s="56"/>
      <c r="CF102" s="56"/>
      <c r="CG102" s="56"/>
      <c r="CH102" s="56"/>
      <c r="CI102" s="56"/>
      <c r="CJ102" s="56"/>
      <c r="CK102" s="56"/>
      <c r="CL102" s="56"/>
      <c r="CM102" s="56"/>
      <c r="CN102" s="56"/>
      <c r="CO102" s="56"/>
      <c r="CP102" s="56"/>
      <c r="CQ102" s="56"/>
      <c r="CR102" s="56"/>
      <c r="CS102" s="56"/>
      <c r="CT102" s="56"/>
      <c r="CU102" s="56"/>
      <c r="CV102" s="56"/>
      <c r="CW102" s="56"/>
      <c r="CX102" s="56"/>
      <c r="CY102" s="56"/>
      <c r="CZ102" s="56"/>
      <c r="DA102" s="56"/>
      <c r="DB102" s="56"/>
      <c r="DC102" s="56"/>
      <c r="DD102" s="56"/>
      <c r="DE102" s="56"/>
      <c r="DF102" s="56"/>
      <c r="DG102" s="56"/>
      <c r="DH102" s="56"/>
      <c r="DI102" s="56"/>
      <c r="DJ102" s="56"/>
      <c r="DK102" s="56"/>
      <c r="DL102" s="56"/>
      <c r="DM102" s="56"/>
      <c r="DN102" s="56"/>
      <c r="DO102" s="56"/>
      <c r="DP102" s="56"/>
      <c r="DQ102" s="56"/>
      <c r="DR102" s="56"/>
      <c r="DS102" s="56"/>
      <c r="DT102" s="56"/>
      <c r="DU102" s="56"/>
      <c r="DV102" s="56"/>
      <c r="DW102" s="56"/>
      <c r="DX102" s="56"/>
      <c r="DY102" s="56"/>
      <c r="DZ102" s="56"/>
      <c r="EA102" s="56"/>
      <c r="EB102" s="56"/>
      <c r="EC102" s="56"/>
      <c r="ED102" s="56"/>
      <c r="EE102" s="56"/>
      <c r="EF102" s="56"/>
      <c r="EG102" s="56"/>
      <c r="EH102" s="56"/>
      <c r="EI102" s="56"/>
      <c r="EJ102" s="56"/>
      <c r="EK102" s="56"/>
      <c r="EL102" s="56"/>
      <c r="EM102" s="56"/>
      <c r="EN102" s="56"/>
      <c r="EO102" s="56"/>
      <c r="EP102" s="56"/>
      <c r="EQ102" s="56"/>
      <c r="ER102" s="56"/>
      <c r="ES102" s="56"/>
      <c r="ET102" s="56"/>
      <c r="EU102" s="56"/>
      <c r="EV102" s="56"/>
    </row>
    <row r="103" spans="1:152" s="24" customFormat="1">
      <c r="A103" s="30" t="s">
        <v>48</v>
      </c>
      <c r="B103" s="26"/>
      <c r="C103" s="26"/>
      <c r="D103" s="27"/>
      <c r="E103" s="26"/>
      <c r="F103" s="26"/>
      <c r="G103" s="28">
        <f>G63+G68+G70+G72+G74+G78+G86+G96+G102</f>
        <v>33823.899999999994</v>
      </c>
      <c r="H103" s="27"/>
      <c r="I103" s="26"/>
      <c r="J103" s="26"/>
      <c r="K103" s="28">
        <f>K63+K68+K70+K72+K74+K78+K86+K96+K102</f>
        <v>17039</v>
      </c>
      <c r="L103" s="42"/>
      <c r="M103" s="45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</row>
    <row r="104" spans="1:152" s="13" customFormat="1" ht="228.75" customHeight="1">
      <c r="A104" s="344" t="s">
        <v>137</v>
      </c>
      <c r="B104" s="313">
        <v>20</v>
      </c>
      <c r="C104" s="99" t="s">
        <v>159</v>
      </c>
      <c r="D104" s="60"/>
      <c r="E104" s="53"/>
      <c r="F104" s="53"/>
      <c r="G104" s="54"/>
      <c r="H104" s="16" t="s">
        <v>115</v>
      </c>
      <c r="I104" s="90">
        <v>205920</v>
      </c>
      <c r="J104" s="90">
        <v>224770</v>
      </c>
      <c r="K104" s="17">
        <v>7528.9</v>
      </c>
      <c r="L104" s="91"/>
      <c r="M104" s="105" t="s">
        <v>47</v>
      </c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  <c r="CD104" s="56"/>
      <c r="CE104" s="56"/>
      <c r="CF104" s="56"/>
      <c r="CG104" s="56"/>
      <c r="CH104" s="56"/>
      <c r="CI104" s="56"/>
      <c r="CJ104" s="56"/>
      <c r="CK104" s="56"/>
      <c r="CL104" s="56"/>
      <c r="CM104" s="56"/>
      <c r="CN104" s="56"/>
      <c r="CO104" s="56"/>
      <c r="CP104" s="56"/>
      <c r="CQ104" s="56"/>
      <c r="CR104" s="56"/>
      <c r="CS104" s="56"/>
      <c r="CT104" s="56"/>
      <c r="CU104" s="56"/>
      <c r="CV104" s="56"/>
      <c r="CW104" s="56"/>
      <c r="CX104" s="56"/>
      <c r="CY104" s="56"/>
      <c r="CZ104" s="56"/>
      <c r="DA104" s="56"/>
      <c r="DB104" s="56"/>
      <c r="DC104" s="56"/>
      <c r="DD104" s="56"/>
      <c r="DE104" s="56"/>
      <c r="DF104" s="56"/>
      <c r="DG104" s="56"/>
      <c r="DH104" s="56"/>
      <c r="DI104" s="56"/>
      <c r="DJ104" s="56"/>
      <c r="DK104" s="56"/>
      <c r="DL104" s="56"/>
      <c r="DM104" s="56"/>
      <c r="DN104" s="56"/>
      <c r="DO104" s="56"/>
      <c r="DP104" s="56"/>
      <c r="DQ104" s="56"/>
      <c r="DR104" s="56"/>
      <c r="DS104" s="56"/>
      <c r="DT104" s="56"/>
      <c r="DU104" s="56"/>
      <c r="DV104" s="56"/>
      <c r="DW104" s="56"/>
      <c r="DX104" s="56"/>
      <c r="DY104" s="56"/>
      <c r="DZ104" s="56"/>
      <c r="EA104" s="56"/>
      <c r="EB104" s="56"/>
      <c r="EC104" s="56"/>
      <c r="ED104" s="56"/>
      <c r="EE104" s="56"/>
      <c r="EF104" s="56"/>
      <c r="EG104" s="56"/>
      <c r="EH104" s="56"/>
      <c r="EI104" s="56"/>
      <c r="EJ104" s="56"/>
      <c r="EK104" s="56"/>
      <c r="EL104" s="56"/>
      <c r="EM104" s="56"/>
      <c r="EN104" s="56"/>
      <c r="EO104" s="56"/>
      <c r="EP104" s="56"/>
      <c r="EQ104" s="56"/>
      <c r="ER104" s="56"/>
      <c r="ES104" s="56"/>
      <c r="ET104" s="56"/>
      <c r="EU104" s="56"/>
      <c r="EV104" s="56"/>
    </row>
    <row r="105" spans="1:152" s="13" customFormat="1">
      <c r="A105" s="344"/>
      <c r="B105" s="313"/>
      <c r="C105" s="64" t="s">
        <v>2</v>
      </c>
      <c r="D105" s="51"/>
      <c r="E105" s="49"/>
      <c r="F105" s="49"/>
      <c r="G105" s="28">
        <v>0</v>
      </c>
      <c r="H105" s="51"/>
      <c r="I105" s="49"/>
      <c r="J105" s="49"/>
      <c r="K105" s="28">
        <v>7528.9</v>
      </c>
      <c r="L105" s="26">
        <v>0</v>
      </c>
      <c r="M105" s="38">
        <f>L105/1</f>
        <v>0</v>
      </c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  <c r="CD105" s="56"/>
      <c r="CE105" s="56"/>
      <c r="CF105" s="56"/>
      <c r="CG105" s="56"/>
      <c r="CH105" s="56"/>
      <c r="CI105" s="56"/>
      <c r="CJ105" s="56"/>
      <c r="CK105" s="56"/>
      <c r="CL105" s="56"/>
      <c r="CM105" s="56"/>
      <c r="CN105" s="56"/>
      <c r="CO105" s="56"/>
      <c r="CP105" s="56"/>
      <c r="CQ105" s="56"/>
      <c r="CR105" s="56"/>
      <c r="CS105" s="56"/>
      <c r="CT105" s="56"/>
      <c r="CU105" s="56"/>
      <c r="CV105" s="56"/>
      <c r="CW105" s="56"/>
      <c r="CX105" s="56"/>
      <c r="CY105" s="56"/>
      <c r="CZ105" s="56"/>
      <c r="DA105" s="56"/>
      <c r="DB105" s="56"/>
      <c r="DC105" s="56"/>
      <c r="DD105" s="56"/>
      <c r="DE105" s="56"/>
      <c r="DF105" s="56"/>
      <c r="DG105" s="56"/>
      <c r="DH105" s="56"/>
      <c r="DI105" s="56"/>
      <c r="DJ105" s="56"/>
      <c r="DK105" s="56"/>
      <c r="DL105" s="56"/>
      <c r="DM105" s="56"/>
      <c r="DN105" s="56"/>
      <c r="DO105" s="56"/>
      <c r="DP105" s="56"/>
      <c r="DQ105" s="56"/>
      <c r="DR105" s="56"/>
      <c r="DS105" s="56"/>
      <c r="DT105" s="56"/>
      <c r="DU105" s="56"/>
      <c r="DV105" s="56"/>
      <c r="DW105" s="56"/>
      <c r="DX105" s="56"/>
      <c r="DY105" s="56"/>
      <c r="DZ105" s="56"/>
      <c r="EA105" s="56"/>
      <c r="EB105" s="56"/>
      <c r="EC105" s="56"/>
      <c r="ED105" s="56"/>
      <c r="EE105" s="56"/>
      <c r="EF105" s="56"/>
      <c r="EG105" s="56"/>
      <c r="EH105" s="56"/>
      <c r="EI105" s="56"/>
      <c r="EJ105" s="56"/>
      <c r="EK105" s="56"/>
      <c r="EL105" s="56"/>
      <c r="EM105" s="56"/>
      <c r="EN105" s="56"/>
      <c r="EO105" s="56"/>
      <c r="EP105" s="56"/>
      <c r="EQ105" s="56"/>
      <c r="ER105" s="56"/>
      <c r="ES105" s="56"/>
      <c r="ET105" s="56"/>
      <c r="EU105" s="56"/>
      <c r="EV105" s="56"/>
    </row>
    <row r="106" spans="1:152" s="13" customFormat="1" ht="93" customHeight="1">
      <c r="A106" s="344"/>
      <c r="B106" s="345">
        <v>21</v>
      </c>
      <c r="C106" s="321" t="s">
        <v>101</v>
      </c>
      <c r="D106" s="112" t="s">
        <v>102</v>
      </c>
      <c r="E106" s="113">
        <v>6</v>
      </c>
      <c r="F106" s="113">
        <v>6</v>
      </c>
      <c r="G106" s="114"/>
      <c r="H106" s="112"/>
      <c r="I106" s="113"/>
      <c r="J106" s="113"/>
      <c r="K106" s="114"/>
      <c r="L106" s="115"/>
      <c r="M106" s="323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  <c r="BP106" s="56"/>
      <c r="BQ106" s="56"/>
      <c r="BR106" s="56"/>
      <c r="BS106" s="56"/>
      <c r="BT106" s="56"/>
      <c r="BU106" s="56"/>
      <c r="BV106" s="56"/>
      <c r="BW106" s="56"/>
      <c r="BX106" s="56"/>
      <c r="BY106" s="56"/>
      <c r="BZ106" s="56"/>
      <c r="CA106" s="56"/>
      <c r="CB106" s="56"/>
      <c r="CC106" s="56"/>
      <c r="CD106" s="56"/>
      <c r="CE106" s="56"/>
      <c r="CF106" s="56"/>
      <c r="CG106" s="56"/>
      <c r="CH106" s="56"/>
      <c r="CI106" s="56"/>
      <c r="CJ106" s="56"/>
      <c r="CK106" s="56"/>
      <c r="CL106" s="56"/>
      <c r="CM106" s="56"/>
      <c r="CN106" s="56"/>
      <c r="CO106" s="56"/>
      <c r="CP106" s="56"/>
      <c r="CQ106" s="56"/>
      <c r="CR106" s="56"/>
      <c r="CS106" s="56"/>
      <c r="CT106" s="56"/>
      <c r="CU106" s="56"/>
      <c r="CV106" s="56"/>
      <c r="CW106" s="56"/>
      <c r="CX106" s="56"/>
      <c r="CY106" s="56"/>
      <c r="CZ106" s="56"/>
      <c r="DA106" s="56"/>
      <c r="DB106" s="56"/>
      <c r="DC106" s="56"/>
      <c r="DD106" s="56"/>
      <c r="DE106" s="56"/>
      <c r="DF106" s="56"/>
      <c r="DG106" s="56"/>
      <c r="DH106" s="56"/>
      <c r="DI106" s="56"/>
      <c r="DJ106" s="56"/>
      <c r="DK106" s="56"/>
      <c r="DL106" s="56"/>
      <c r="DM106" s="56"/>
      <c r="DN106" s="56"/>
      <c r="DO106" s="56"/>
      <c r="DP106" s="56"/>
      <c r="DQ106" s="56"/>
      <c r="DR106" s="56"/>
      <c r="DS106" s="56"/>
      <c r="DT106" s="56"/>
      <c r="DU106" s="56"/>
      <c r="DV106" s="56"/>
      <c r="DW106" s="56"/>
      <c r="DX106" s="56"/>
      <c r="DY106" s="56"/>
      <c r="DZ106" s="56"/>
      <c r="EA106" s="56"/>
      <c r="EB106" s="56"/>
      <c r="EC106" s="56"/>
      <c r="ED106" s="56"/>
      <c r="EE106" s="56"/>
      <c r="EF106" s="56"/>
      <c r="EG106" s="56"/>
      <c r="EH106" s="56"/>
      <c r="EI106" s="56"/>
      <c r="EJ106" s="56"/>
      <c r="EK106" s="56"/>
      <c r="EL106" s="56"/>
      <c r="EM106" s="56"/>
      <c r="EN106" s="56"/>
      <c r="EO106" s="56"/>
      <c r="EP106" s="56"/>
      <c r="EQ106" s="56"/>
      <c r="ER106" s="56"/>
      <c r="ES106" s="56"/>
      <c r="ET106" s="56"/>
      <c r="EU106" s="56"/>
      <c r="EV106" s="56"/>
    </row>
    <row r="107" spans="1:152" s="13" customFormat="1" ht="77.25" customHeight="1">
      <c r="A107" s="344"/>
      <c r="B107" s="346"/>
      <c r="C107" s="348"/>
      <c r="D107" s="112" t="s">
        <v>103</v>
      </c>
      <c r="E107" s="122" t="s">
        <v>104</v>
      </c>
      <c r="F107" s="113">
        <v>50</v>
      </c>
      <c r="G107" s="114"/>
      <c r="H107" s="112"/>
      <c r="I107" s="122"/>
      <c r="J107" s="113"/>
      <c r="K107" s="114"/>
      <c r="L107" s="115"/>
      <c r="M107" s="324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/>
      <c r="BQ107" s="56"/>
      <c r="BR107" s="56"/>
      <c r="BS107" s="56"/>
      <c r="BT107" s="56"/>
      <c r="BU107" s="56"/>
      <c r="BV107" s="56"/>
      <c r="BW107" s="56"/>
      <c r="BX107" s="56"/>
      <c r="BY107" s="56"/>
      <c r="BZ107" s="56"/>
      <c r="CA107" s="56"/>
      <c r="CB107" s="56"/>
      <c r="CC107" s="56"/>
      <c r="CD107" s="56"/>
      <c r="CE107" s="56"/>
      <c r="CF107" s="56"/>
      <c r="CG107" s="56"/>
      <c r="CH107" s="56"/>
      <c r="CI107" s="56"/>
      <c r="CJ107" s="56"/>
      <c r="CK107" s="56"/>
      <c r="CL107" s="56"/>
      <c r="CM107" s="56"/>
      <c r="CN107" s="56"/>
      <c r="CO107" s="56"/>
      <c r="CP107" s="56"/>
      <c r="CQ107" s="56"/>
      <c r="CR107" s="56"/>
      <c r="CS107" s="56"/>
      <c r="CT107" s="56"/>
      <c r="CU107" s="56"/>
      <c r="CV107" s="56"/>
      <c r="CW107" s="56"/>
      <c r="CX107" s="56"/>
      <c r="CY107" s="56"/>
      <c r="CZ107" s="56"/>
      <c r="DA107" s="56"/>
      <c r="DB107" s="56"/>
      <c r="DC107" s="56"/>
      <c r="DD107" s="56"/>
      <c r="DE107" s="56"/>
      <c r="DF107" s="56"/>
      <c r="DG107" s="56"/>
      <c r="DH107" s="56"/>
      <c r="DI107" s="56"/>
      <c r="DJ107" s="56"/>
      <c r="DK107" s="56"/>
      <c r="DL107" s="56"/>
      <c r="DM107" s="56"/>
      <c r="DN107" s="56"/>
      <c r="DO107" s="56"/>
      <c r="DP107" s="56"/>
      <c r="DQ107" s="56"/>
      <c r="DR107" s="56"/>
      <c r="DS107" s="56"/>
      <c r="DT107" s="56"/>
      <c r="DU107" s="56"/>
      <c r="DV107" s="56"/>
      <c r="DW107" s="56"/>
      <c r="DX107" s="56"/>
      <c r="DY107" s="56"/>
      <c r="DZ107" s="56"/>
      <c r="EA107" s="56"/>
      <c r="EB107" s="56"/>
      <c r="EC107" s="56"/>
      <c r="ED107" s="56"/>
      <c r="EE107" s="56"/>
      <c r="EF107" s="56"/>
      <c r="EG107" s="56"/>
      <c r="EH107" s="56"/>
      <c r="EI107" s="56"/>
      <c r="EJ107" s="56"/>
      <c r="EK107" s="56"/>
      <c r="EL107" s="56"/>
      <c r="EM107" s="56"/>
      <c r="EN107" s="56"/>
      <c r="EO107" s="56"/>
      <c r="EP107" s="56"/>
      <c r="EQ107" s="56"/>
      <c r="ER107" s="56"/>
      <c r="ES107" s="56"/>
      <c r="ET107" s="56"/>
      <c r="EU107" s="56"/>
      <c r="EV107" s="56"/>
    </row>
    <row r="108" spans="1:152" s="13" customFormat="1" ht="105">
      <c r="A108" s="344"/>
      <c r="B108" s="347"/>
      <c r="C108" s="322"/>
      <c r="D108" s="112" t="s">
        <v>105</v>
      </c>
      <c r="E108" s="122" t="s">
        <v>106</v>
      </c>
      <c r="F108" s="113">
        <v>100</v>
      </c>
      <c r="G108" s="114"/>
      <c r="H108" s="112"/>
      <c r="I108" s="122"/>
      <c r="J108" s="113"/>
      <c r="K108" s="114"/>
      <c r="L108" s="115"/>
      <c r="M108" s="323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6"/>
      <c r="DK108" s="56"/>
      <c r="DL108" s="56"/>
      <c r="DM108" s="56"/>
      <c r="DN108" s="56"/>
      <c r="DO108" s="56"/>
      <c r="DP108" s="56"/>
      <c r="DQ108" s="56"/>
      <c r="DR108" s="56"/>
      <c r="DS108" s="56"/>
      <c r="DT108" s="56"/>
      <c r="DU108" s="56"/>
      <c r="DV108" s="56"/>
      <c r="DW108" s="56"/>
      <c r="DX108" s="56"/>
      <c r="DY108" s="56"/>
      <c r="DZ108" s="56"/>
      <c r="EA108" s="56"/>
      <c r="EB108" s="56"/>
      <c r="EC108" s="56"/>
      <c r="ED108" s="56"/>
      <c r="EE108" s="56"/>
      <c r="EF108" s="56"/>
      <c r="EG108" s="56"/>
      <c r="EH108" s="56"/>
      <c r="EI108" s="56"/>
      <c r="EJ108" s="56"/>
      <c r="EK108" s="56"/>
      <c r="EL108" s="56"/>
      <c r="EM108" s="56"/>
      <c r="EN108" s="56"/>
      <c r="EO108" s="56"/>
      <c r="EP108" s="56"/>
      <c r="EQ108" s="56"/>
      <c r="ER108" s="56"/>
      <c r="ES108" s="56"/>
      <c r="ET108" s="56"/>
      <c r="EU108" s="56"/>
      <c r="EV108" s="56"/>
    </row>
    <row r="109" spans="1:152" s="13" customFormat="1" ht="45.75" customHeight="1">
      <c r="A109" s="92"/>
      <c r="B109" s="132"/>
      <c r="C109" s="133"/>
      <c r="D109" s="112" t="s">
        <v>107</v>
      </c>
      <c r="E109" s="122" t="s">
        <v>108</v>
      </c>
      <c r="F109" s="122" t="s">
        <v>109</v>
      </c>
      <c r="G109" s="114"/>
      <c r="H109" s="112"/>
      <c r="I109" s="122"/>
      <c r="J109" s="122"/>
      <c r="K109" s="114"/>
      <c r="L109" s="115"/>
      <c r="M109" s="323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  <c r="CI109" s="56"/>
      <c r="CJ109" s="56"/>
      <c r="CK109" s="56"/>
      <c r="CL109" s="56"/>
      <c r="CM109" s="56"/>
      <c r="CN109" s="56"/>
      <c r="CO109" s="56"/>
      <c r="CP109" s="56"/>
      <c r="CQ109" s="56"/>
      <c r="CR109" s="56"/>
      <c r="CS109" s="56"/>
      <c r="CT109" s="56"/>
      <c r="CU109" s="56"/>
      <c r="CV109" s="56"/>
      <c r="CW109" s="56"/>
      <c r="CX109" s="56"/>
      <c r="CY109" s="56"/>
      <c r="CZ109" s="56"/>
      <c r="DA109" s="56"/>
      <c r="DB109" s="56"/>
      <c r="DC109" s="56"/>
      <c r="DD109" s="56"/>
      <c r="DE109" s="56"/>
      <c r="DF109" s="56"/>
      <c r="DG109" s="56"/>
      <c r="DH109" s="56"/>
      <c r="DI109" s="56"/>
      <c r="DJ109" s="56"/>
      <c r="DK109" s="56"/>
      <c r="DL109" s="56"/>
      <c r="DM109" s="56"/>
      <c r="DN109" s="56"/>
      <c r="DO109" s="56"/>
      <c r="DP109" s="56"/>
      <c r="DQ109" s="56"/>
      <c r="DR109" s="56"/>
      <c r="DS109" s="56"/>
      <c r="DT109" s="56"/>
      <c r="DU109" s="56"/>
      <c r="DV109" s="56"/>
      <c r="DW109" s="56"/>
      <c r="DX109" s="56"/>
      <c r="DY109" s="56"/>
      <c r="DZ109" s="56"/>
      <c r="EA109" s="56"/>
      <c r="EB109" s="56"/>
      <c r="EC109" s="56"/>
      <c r="ED109" s="56"/>
      <c r="EE109" s="56"/>
      <c r="EF109" s="56"/>
      <c r="EG109" s="56"/>
      <c r="EH109" s="56"/>
      <c r="EI109" s="56"/>
      <c r="EJ109" s="56"/>
      <c r="EK109" s="56"/>
      <c r="EL109" s="56"/>
      <c r="EM109" s="56"/>
      <c r="EN109" s="56"/>
      <c r="EO109" s="56"/>
      <c r="EP109" s="56"/>
      <c r="EQ109" s="56"/>
      <c r="ER109" s="56"/>
      <c r="ES109" s="56"/>
      <c r="ET109" s="56"/>
      <c r="EU109" s="56"/>
      <c r="EV109" s="56"/>
    </row>
    <row r="110" spans="1:152" s="13" customFormat="1" ht="61.5" customHeight="1">
      <c r="A110" s="93"/>
      <c r="B110" s="132"/>
      <c r="C110" s="133"/>
      <c r="D110" s="112" t="s">
        <v>110</v>
      </c>
      <c r="E110" s="122" t="s">
        <v>111</v>
      </c>
      <c r="F110" s="113">
        <v>300</v>
      </c>
      <c r="G110" s="114"/>
      <c r="H110" s="112"/>
      <c r="I110" s="122"/>
      <c r="J110" s="113"/>
      <c r="K110" s="114"/>
      <c r="L110" s="115"/>
      <c r="M110" s="349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6"/>
      <c r="BW110" s="56"/>
      <c r="BX110" s="56"/>
      <c r="BY110" s="56"/>
      <c r="BZ110" s="56"/>
      <c r="CA110" s="56"/>
      <c r="CB110" s="56"/>
      <c r="CC110" s="56"/>
      <c r="CD110" s="56"/>
      <c r="CE110" s="56"/>
      <c r="CF110" s="56"/>
      <c r="CG110" s="56"/>
      <c r="CH110" s="56"/>
      <c r="CI110" s="56"/>
      <c r="CJ110" s="56"/>
      <c r="CK110" s="56"/>
      <c r="CL110" s="56"/>
      <c r="CM110" s="56"/>
      <c r="CN110" s="56"/>
      <c r="CO110" s="56"/>
      <c r="CP110" s="56"/>
      <c r="CQ110" s="56"/>
      <c r="CR110" s="56"/>
      <c r="CS110" s="56"/>
      <c r="CT110" s="56"/>
      <c r="CU110" s="56"/>
      <c r="CV110" s="56"/>
      <c r="CW110" s="56"/>
      <c r="CX110" s="56"/>
      <c r="CY110" s="56"/>
      <c r="CZ110" s="56"/>
      <c r="DA110" s="56"/>
      <c r="DB110" s="56"/>
      <c r="DC110" s="56"/>
      <c r="DD110" s="56"/>
      <c r="DE110" s="56"/>
      <c r="DF110" s="56"/>
      <c r="DG110" s="56"/>
      <c r="DH110" s="56"/>
      <c r="DI110" s="56"/>
      <c r="DJ110" s="56"/>
      <c r="DK110" s="56"/>
      <c r="DL110" s="56"/>
      <c r="DM110" s="56"/>
      <c r="DN110" s="56"/>
      <c r="DO110" s="56"/>
      <c r="DP110" s="56"/>
      <c r="DQ110" s="56"/>
      <c r="DR110" s="56"/>
      <c r="DS110" s="56"/>
      <c r="DT110" s="56"/>
      <c r="DU110" s="56"/>
      <c r="DV110" s="56"/>
      <c r="DW110" s="56"/>
      <c r="DX110" s="56"/>
      <c r="DY110" s="56"/>
      <c r="DZ110" s="56"/>
      <c r="EA110" s="56"/>
      <c r="EB110" s="56"/>
      <c r="EC110" s="56"/>
      <c r="ED110" s="56"/>
      <c r="EE110" s="56"/>
      <c r="EF110" s="56"/>
      <c r="EG110" s="56"/>
      <c r="EH110" s="56"/>
      <c r="EI110" s="56"/>
      <c r="EJ110" s="56"/>
      <c r="EK110" s="56"/>
      <c r="EL110" s="56"/>
      <c r="EM110" s="56"/>
      <c r="EN110" s="56"/>
      <c r="EO110" s="56"/>
      <c r="EP110" s="56"/>
      <c r="EQ110" s="56"/>
      <c r="ER110" s="56"/>
      <c r="ES110" s="56"/>
      <c r="ET110" s="56"/>
      <c r="EU110" s="56"/>
      <c r="EV110" s="56"/>
    </row>
    <row r="111" spans="1:152" s="13" customFormat="1" ht="45">
      <c r="A111" s="93"/>
      <c r="B111" s="132"/>
      <c r="C111" s="134"/>
      <c r="D111" s="112" t="s">
        <v>112</v>
      </c>
      <c r="E111" s="122" t="s">
        <v>108</v>
      </c>
      <c r="F111" s="122" t="s">
        <v>109</v>
      </c>
      <c r="G111" s="114"/>
      <c r="H111" s="112"/>
      <c r="I111" s="122"/>
      <c r="J111" s="122"/>
      <c r="K111" s="114"/>
      <c r="L111" s="115"/>
      <c r="M111" s="324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/>
      <c r="BR111" s="56"/>
      <c r="BS111" s="56"/>
      <c r="BT111" s="56"/>
      <c r="BU111" s="56"/>
      <c r="BV111" s="56"/>
      <c r="BW111" s="56"/>
      <c r="BX111" s="56"/>
      <c r="BY111" s="56"/>
      <c r="BZ111" s="56"/>
      <c r="CA111" s="56"/>
      <c r="CB111" s="56"/>
      <c r="CC111" s="56"/>
      <c r="CD111" s="56"/>
      <c r="CE111" s="56"/>
      <c r="CF111" s="56"/>
      <c r="CG111" s="56"/>
      <c r="CH111" s="56"/>
      <c r="CI111" s="56"/>
      <c r="CJ111" s="56"/>
      <c r="CK111" s="56"/>
      <c r="CL111" s="56"/>
      <c r="CM111" s="56"/>
      <c r="CN111" s="56"/>
      <c r="CO111" s="56"/>
      <c r="CP111" s="56"/>
      <c r="CQ111" s="56"/>
      <c r="CR111" s="56"/>
      <c r="CS111" s="56"/>
      <c r="CT111" s="56"/>
      <c r="CU111" s="56"/>
      <c r="CV111" s="56"/>
      <c r="CW111" s="56"/>
      <c r="CX111" s="56"/>
      <c r="CY111" s="56"/>
      <c r="CZ111" s="56"/>
      <c r="DA111" s="56"/>
      <c r="DB111" s="56"/>
      <c r="DC111" s="56"/>
      <c r="DD111" s="56"/>
      <c r="DE111" s="56"/>
      <c r="DF111" s="56"/>
      <c r="DG111" s="56"/>
      <c r="DH111" s="56"/>
      <c r="DI111" s="56"/>
      <c r="DJ111" s="56"/>
      <c r="DK111" s="56"/>
      <c r="DL111" s="56"/>
      <c r="DM111" s="56"/>
      <c r="DN111" s="56"/>
      <c r="DO111" s="56"/>
      <c r="DP111" s="56"/>
      <c r="DQ111" s="56"/>
      <c r="DR111" s="56"/>
      <c r="DS111" s="56"/>
      <c r="DT111" s="56"/>
      <c r="DU111" s="56"/>
      <c r="DV111" s="56"/>
      <c r="DW111" s="56"/>
      <c r="DX111" s="56"/>
      <c r="DY111" s="56"/>
      <c r="DZ111" s="56"/>
      <c r="EA111" s="56"/>
      <c r="EB111" s="56"/>
      <c r="EC111" s="56"/>
      <c r="ED111" s="56"/>
      <c r="EE111" s="56"/>
      <c r="EF111" s="56"/>
      <c r="EG111" s="56"/>
      <c r="EH111" s="56"/>
      <c r="EI111" s="56"/>
      <c r="EJ111" s="56"/>
      <c r="EK111" s="56"/>
      <c r="EL111" s="56"/>
      <c r="EM111" s="56"/>
      <c r="EN111" s="56"/>
      <c r="EO111" s="56"/>
      <c r="EP111" s="56"/>
      <c r="EQ111" s="56"/>
      <c r="ER111" s="56"/>
      <c r="ES111" s="56"/>
      <c r="ET111" s="56"/>
      <c r="EU111" s="56"/>
      <c r="EV111" s="56"/>
    </row>
    <row r="112" spans="1:152" s="24" customFormat="1">
      <c r="A112" s="93"/>
      <c r="B112" s="135"/>
      <c r="C112" s="116" t="s">
        <v>2</v>
      </c>
      <c r="D112" s="117"/>
      <c r="E112" s="116"/>
      <c r="F112" s="116"/>
      <c r="G112" s="119">
        <v>1006.9</v>
      </c>
      <c r="H112" s="117"/>
      <c r="I112" s="116"/>
      <c r="J112" s="116"/>
      <c r="K112" s="119">
        <v>0</v>
      </c>
      <c r="L112" s="116">
        <f>SUM(L106)</f>
        <v>0</v>
      </c>
      <c r="M112" s="120">
        <f>L112/1</f>
        <v>0</v>
      </c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</row>
    <row r="113" spans="1:152" s="24" customFormat="1" ht="135">
      <c r="A113" s="93"/>
      <c r="B113" s="345">
        <v>21</v>
      </c>
      <c r="C113" s="127" t="s">
        <v>98</v>
      </c>
      <c r="D113" s="112" t="s">
        <v>99</v>
      </c>
      <c r="E113" s="122" t="s">
        <v>100</v>
      </c>
      <c r="F113" s="113">
        <v>31</v>
      </c>
      <c r="G113" s="114"/>
      <c r="H113" s="112"/>
      <c r="I113" s="122"/>
      <c r="J113" s="113"/>
      <c r="K113" s="114"/>
      <c r="L113" s="115"/>
      <c r="M113" s="124" t="s">
        <v>47</v>
      </c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</row>
    <row r="114" spans="1:152" s="24" customFormat="1">
      <c r="A114" s="93"/>
      <c r="B114" s="347"/>
      <c r="C114" s="116" t="s">
        <v>2</v>
      </c>
      <c r="D114" s="117"/>
      <c r="E114" s="116"/>
      <c r="F114" s="116"/>
      <c r="G114" s="119">
        <v>1150</v>
      </c>
      <c r="H114" s="117"/>
      <c r="I114" s="116"/>
      <c r="J114" s="116"/>
      <c r="K114" s="119">
        <v>0</v>
      </c>
      <c r="L114" s="116">
        <f>SUM(L113)</f>
        <v>0</v>
      </c>
      <c r="M114" s="120">
        <f>L114/1</f>
        <v>0</v>
      </c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</row>
    <row r="115" spans="1:152" s="13" customFormat="1" ht="77.25" customHeight="1">
      <c r="A115" s="93"/>
      <c r="B115" s="310">
        <v>22</v>
      </c>
      <c r="C115" s="350" t="s">
        <v>160</v>
      </c>
      <c r="D115" s="59"/>
      <c r="E115" s="57"/>
      <c r="F115" s="57"/>
      <c r="G115" s="58"/>
      <c r="H115" s="20" t="s">
        <v>161</v>
      </c>
      <c r="I115" s="22">
        <v>130</v>
      </c>
      <c r="J115" s="22">
        <v>288</v>
      </c>
      <c r="K115" s="23">
        <v>4986.3999999999996</v>
      </c>
      <c r="L115" s="22"/>
      <c r="M115" s="315" t="s">
        <v>47</v>
      </c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/>
      <c r="BR115" s="56"/>
      <c r="BS115" s="56"/>
      <c r="BT115" s="56"/>
      <c r="BU115" s="56"/>
      <c r="BV115" s="56"/>
      <c r="BW115" s="56"/>
      <c r="BX115" s="56"/>
      <c r="BY115" s="56"/>
      <c r="BZ115" s="56"/>
      <c r="CA115" s="56"/>
      <c r="CB115" s="56"/>
      <c r="CC115" s="56"/>
      <c r="CD115" s="56"/>
      <c r="CE115" s="56"/>
      <c r="CF115" s="56"/>
      <c r="CG115" s="56"/>
      <c r="CH115" s="56"/>
      <c r="CI115" s="56"/>
      <c r="CJ115" s="56"/>
      <c r="CK115" s="56"/>
      <c r="CL115" s="56"/>
      <c r="CM115" s="56"/>
      <c r="CN115" s="56"/>
      <c r="CO115" s="56"/>
      <c r="CP115" s="56"/>
      <c r="CQ115" s="56"/>
      <c r="CR115" s="56"/>
      <c r="CS115" s="56"/>
      <c r="CT115" s="56"/>
      <c r="CU115" s="56"/>
      <c r="CV115" s="56"/>
      <c r="CW115" s="56"/>
      <c r="CX115" s="56"/>
      <c r="CY115" s="56"/>
      <c r="CZ115" s="56"/>
      <c r="DA115" s="56"/>
      <c r="DB115" s="56"/>
      <c r="DC115" s="56"/>
      <c r="DD115" s="56"/>
      <c r="DE115" s="56"/>
      <c r="DF115" s="56"/>
      <c r="DG115" s="56"/>
      <c r="DH115" s="56"/>
      <c r="DI115" s="56"/>
      <c r="DJ115" s="56"/>
      <c r="DK115" s="56"/>
      <c r="DL115" s="56"/>
      <c r="DM115" s="56"/>
      <c r="DN115" s="56"/>
      <c r="DO115" s="56"/>
      <c r="DP115" s="56"/>
      <c r="DQ115" s="56"/>
      <c r="DR115" s="56"/>
      <c r="DS115" s="56"/>
      <c r="DT115" s="56"/>
      <c r="DU115" s="56"/>
      <c r="DV115" s="56"/>
      <c r="DW115" s="56"/>
      <c r="DX115" s="56"/>
      <c r="DY115" s="56"/>
      <c r="DZ115" s="56"/>
      <c r="EA115" s="56"/>
      <c r="EB115" s="56"/>
      <c r="EC115" s="56"/>
      <c r="ED115" s="56"/>
      <c r="EE115" s="56"/>
      <c r="EF115" s="56"/>
      <c r="EG115" s="56"/>
      <c r="EH115" s="56"/>
      <c r="EI115" s="56"/>
      <c r="EJ115" s="56"/>
      <c r="EK115" s="56"/>
      <c r="EL115" s="56"/>
      <c r="EM115" s="56"/>
      <c r="EN115" s="56"/>
      <c r="EO115" s="56"/>
      <c r="EP115" s="56"/>
      <c r="EQ115" s="56"/>
      <c r="ER115" s="56"/>
      <c r="ES115" s="56"/>
      <c r="ET115" s="56"/>
      <c r="EU115" s="56"/>
      <c r="EV115" s="56"/>
    </row>
    <row r="116" spans="1:152" s="13" customFormat="1" ht="77.25" customHeight="1">
      <c r="A116" s="93"/>
      <c r="B116" s="311"/>
      <c r="C116" s="351"/>
      <c r="D116" s="59"/>
      <c r="E116" s="57"/>
      <c r="F116" s="57"/>
      <c r="G116" s="58"/>
      <c r="H116" s="20" t="s">
        <v>162</v>
      </c>
      <c r="I116" s="22">
        <v>120</v>
      </c>
      <c r="J116" s="22">
        <v>270</v>
      </c>
      <c r="K116" s="23">
        <v>6.3</v>
      </c>
      <c r="L116" s="22"/>
      <c r="M116" s="31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/>
      <c r="BR116" s="56"/>
      <c r="BS116" s="56"/>
      <c r="BT116" s="56"/>
      <c r="BU116" s="56"/>
      <c r="BV116" s="56"/>
      <c r="BW116" s="56"/>
      <c r="BX116" s="56"/>
      <c r="BY116" s="56"/>
      <c r="BZ116" s="56"/>
      <c r="CA116" s="56"/>
      <c r="CB116" s="56"/>
      <c r="CC116" s="56"/>
      <c r="CD116" s="56"/>
      <c r="CE116" s="56"/>
      <c r="CF116" s="56"/>
      <c r="CG116" s="56"/>
      <c r="CH116" s="56"/>
      <c r="CI116" s="56"/>
      <c r="CJ116" s="56"/>
      <c r="CK116" s="56"/>
      <c r="CL116" s="56"/>
      <c r="CM116" s="56"/>
      <c r="CN116" s="56"/>
      <c r="CO116" s="56"/>
      <c r="CP116" s="56"/>
      <c r="CQ116" s="56"/>
      <c r="CR116" s="56"/>
      <c r="CS116" s="56"/>
      <c r="CT116" s="56"/>
      <c r="CU116" s="56"/>
      <c r="CV116" s="56"/>
      <c r="CW116" s="56"/>
      <c r="CX116" s="56"/>
      <c r="CY116" s="56"/>
      <c r="CZ116" s="56"/>
      <c r="DA116" s="56"/>
      <c r="DB116" s="56"/>
      <c r="DC116" s="56"/>
      <c r="DD116" s="56"/>
      <c r="DE116" s="56"/>
      <c r="DF116" s="56"/>
      <c r="DG116" s="56"/>
      <c r="DH116" s="56"/>
      <c r="DI116" s="56"/>
      <c r="DJ116" s="56"/>
      <c r="DK116" s="56"/>
      <c r="DL116" s="56"/>
      <c r="DM116" s="56"/>
      <c r="DN116" s="56"/>
      <c r="DO116" s="56"/>
      <c r="DP116" s="56"/>
      <c r="DQ116" s="56"/>
      <c r="DR116" s="56"/>
      <c r="DS116" s="56"/>
      <c r="DT116" s="56"/>
      <c r="DU116" s="56"/>
      <c r="DV116" s="56"/>
      <c r="DW116" s="56"/>
      <c r="DX116" s="56"/>
      <c r="DY116" s="56"/>
      <c r="DZ116" s="56"/>
      <c r="EA116" s="56"/>
      <c r="EB116" s="56"/>
      <c r="EC116" s="56"/>
      <c r="ED116" s="56"/>
      <c r="EE116" s="56"/>
      <c r="EF116" s="56"/>
      <c r="EG116" s="56"/>
      <c r="EH116" s="56"/>
      <c r="EI116" s="56"/>
      <c r="EJ116" s="56"/>
      <c r="EK116" s="56"/>
      <c r="EL116" s="56"/>
      <c r="EM116" s="56"/>
      <c r="EN116" s="56"/>
      <c r="EO116" s="56"/>
      <c r="EP116" s="56"/>
      <c r="EQ116" s="56"/>
      <c r="ER116" s="56"/>
      <c r="ES116" s="56"/>
      <c r="ET116" s="56"/>
      <c r="EU116" s="56"/>
      <c r="EV116" s="56"/>
    </row>
    <row r="117" spans="1:152" s="24" customFormat="1">
      <c r="A117" s="93"/>
      <c r="B117" s="84"/>
      <c r="C117" s="26" t="s">
        <v>2</v>
      </c>
      <c r="D117" s="27"/>
      <c r="E117" s="26"/>
      <c r="F117" s="26"/>
      <c r="G117" s="28">
        <v>0</v>
      </c>
      <c r="H117" s="27"/>
      <c r="I117" s="26"/>
      <c r="J117" s="26"/>
      <c r="K117" s="28">
        <v>4992.7</v>
      </c>
      <c r="L117" s="26">
        <f>SUM(L115)</f>
        <v>0</v>
      </c>
      <c r="M117" s="147">
        <f>SUM(M115)</f>
        <v>0</v>
      </c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</row>
    <row r="118" spans="1:152" s="13" customFormat="1" ht="45" customHeight="1">
      <c r="A118" s="94"/>
      <c r="B118" s="85"/>
      <c r="C118" s="350" t="s">
        <v>163</v>
      </c>
      <c r="D118" s="59"/>
      <c r="E118" s="57"/>
      <c r="F118" s="57"/>
      <c r="G118" s="58"/>
      <c r="H118" s="20" t="s">
        <v>99</v>
      </c>
      <c r="I118" s="35" t="s">
        <v>164</v>
      </c>
      <c r="J118" s="22">
        <v>31</v>
      </c>
      <c r="K118" s="23">
        <v>1000</v>
      </c>
      <c r="L118" s="22"/>
      <c r="M118" s="315" t="s">
        <v>47</v>
      </c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  <c r="BI118" s="56"/>
      <c r="BJ118" s="56"/>
      <c r="BK118" s="56"/>
      <c r="BL118" s="56"/>
      <c r="BM118" s="56"/>
      <c r="BN118" s="56"/>
      <c r="BO118" s="56"/>
      <c r="BP118" s="56"/>
      <c r="BQ118" s="56"/>
      <c r="BR118" s="56"/>
      <c r="BS118" s="56"/>
      <c r="BT118" s="56"/>
      <c r="BU118" s="56"/>
      <c r="BV118" s="56"/>
      <c r="BW118" s="56"/>
      <c r="BX118" s="56"/>
      <c r="BY118" s="56"/>
      <c r="BZ118" s="56"/>
      <c r="CA118" s="56"/>
      <c r="CB118" s="56"/>
      <c r="CC118" s="56"/>
      <c r="CD118" s="56"/>
      <c r="CE118" s="56"/>
      <c r="CF118" s="56"/>
      <c r="CG118" s="56"/>
      <c r="CH118" s="56"/>
      <c r="CI118" s="56"/>
      <c r="CJ118" s="56"/>
      <c r="CK118" s="56"/>
      <c r="CL118" s="56"/>
      <c r="CM118" s="56"/>
      <c r="CN118" s="56"/>
      <c r="CO118" s="56"/>
      <c r="CP118" s="56"/>
      <c r="CQ118" s="56"/>
      <c r="CR118" s="56"/>
      <c r="CS118" s="56"/>
      <c r="CT118" s="56"/>
      <c r="CU118" s="56"/>
      <c r="CV118" s="56"/>
      <c r="CW118" s="56"/>
      <c r="CX118" s="56"/>
      <c r="CY118" s="56"/>
      <c r="CZ118" s="56"/>
      <c r="DA118" s="56"/>
      <c r="DB118" s="56"/>
      <c r="DC118" s="56"/>
      <c r="DD118" s="56"/>
      <c r="DE118" s="56"/>
      <c r="DF118" s="56"/>
      <c r="DG118" s="56"/>
      <c r="DH118" s="56"/>
      <c r="DI118" s="56"/>
      <c r="DJ118" s="56"/>
      <c r="DK118" s="56"/>
      <c r="DL118" s="56"/>
      <c r="DM118" s="56"/>
      <c r="DN118" s="56"/>
      <c r="DO118" s="56"/>
      <c r="DP118" s="56"/>
      <c r="DQ118" s="56"/>
      <c r="DR118" s="56"/>
      <c r="DS118" s="56"/>
      <c r="DT118" s="56"/>
      <c r="DU118" s="56"/>
      <c r="DV118" s="56"/>
      <c r="DW118" s="56"/>
      <c r="DX118" s="56"/>
      <c r="DY118" s="56"/>
      <c r="DZ118" s="56"/>
      <c r="EA118" s="56"/>
      <c r="EB118" s="56"/>
      <c r="EC118" s="56"/>
      <c r="ED118" s="56"/>
      <c r="EE118" s="56"/>
      <c r="EF118" s="56"/>
      <c r="EG118" s="56"/>
      <c r="EH118" s="56"/>
      <c r="EI118" s="56"/>
      <c r="EJ118" s="56"/>
      <c r="EK118" s="56"/>
      <c r="EL118" s="56"/>
      <c r="EM118" s="56"/>
      <c r="EN118" s="56"/>
      <c r="EO118" s="56"/>
      <c r="EP118" s="56"/>
      <c r="EQ118" s="56"/>
      <c r="ER118" s="56"/>
      <c r="ES118" s="56"/>
      <c r="ET118" s="56"/>
      <c r="EU118" s="56"/>
      <c r="EV118" s="56"/>
    </row>
    <row r="119" spans="1:152" s="13" customFormat="1" ht="90" customHeight="1">
      <c r="A119" s="95"/>
      <c r="B119" s="84"/>
      <c r="C119" s="352"/>
      <c r="D119" s="59"/>
      <c r="E119" s="57"/>
      <c r="F119" s="57"/>
      <c r="G119" s="58"/>
      <c r="H119" s="33" t="s">
        <v>165</v>
      </c>
      <c r="I119" s="22">
        <v>5</v>
      </c>
      <c r="J119" s="22">
        <v>5</v>
      </c>
      <c r="K119" s="341">
        <v>1206.8</v>
      </c>
      <c r="L119" s="57"/>
      <c r="M119" s="31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  <c r="BM119" s="56"/>
      <c r="BN119" s="56"/>
      <c r="BO119" s="56"/>
      <c r="BP119" s="56"/>
      <c r="BQ119" s="56"/>
      <c r="BR119" s="56"/>
      <c r="BS119" s="56"/>
      <c r="BT119" s="56"/>
      <c r="BU119" s="56"/>
      <c r="BV119" s="56"/>
      <c r="BW119" s="56"/>
      <c r="BX119" s="56"/>
      <c r="BY119" s="56"/>
      <c r="BZ119" s="56"/>
      <c r="CA119" s="56"/>
      <c r="CB119" s="56"/>
      <c r="CC119" s="56"/>
      <c r="CD119" s="56"/>
      <c r="CE119" s="56"/>
      <c r="CF119" s="56"/>
      <c r="CG119" s="56"/>
      <c r="CH119" s="56"/>
      <c r="CI119" s="56"/>
      <c r="CJ119" s="56"/>
      <c r="CK119" s="56"/>
      <c r="CL119" s="56"/>
      <c r="CM119" s="56"/>
      <c r="CN119" s="56"/>
      <c r="CO119" s="56"/>
      <c r="CP119" s="56"/>
      <c r="CQ119" s="56"/>
      <c r="CR119" s="56"/>
      <c r="CS119" s="56"/>
      <c r="CT119" s="56"/>
      <c r="CU119" s="56"/>
      <c r="CV119" s="56"/>
      <c r="CW119" s="56"/>
      <c r="CX119" s="56"/>
      <c r="CY119" s="56"/>
      <c r="CZ119" s="56"/>
      <c r="DA119" s="56"/>
      <c r="DB119" s="56"/>
      <c r="DC119" s="56"/>
      <c r="DD119" s="56"/>
      <c r="DE119" s="56"/>
      <c r="DF119" s="56"/>
      <c r="DG119" s="56"/>
      <c r="DH119" s="56"/>
      <c r="DI119" s="56"/>
      <c r="DJ119" s="56"/>
      <c r="DK119" s="56"/>
      <c r="DL119" s="56"/>
      <c r="DM119" s="56"/>
      <c r="DN119" s="56"/>
      <c r="DO119" s="56"/>
      <c r="DP119" s="56"/>
      <c r="DQ119" s="56"/>
      <c r="DR119" s="56"/>
      <c r="DS119" s="56"/>
      <c r="DT119" s="56"/>
      <c r="DU119" s="56"/>
      <c r="DV119" s="56"/>
      <c r="DW119" s="56"/>
      <c r="DX119" s="56"/>
      <c r="DY119" s="56"/>
      <c r="DZ119" s="56"/>
      <c r="EA119" s="56"/>
      <c r="EB119" s="56"/>
      <c r="EC119" s="56"/>
      <c r="ED119" s="56"/>
      <c r="EE119" s="56"/>
      <c r="EF119" s="56"/>
      <c r="EG119" s="56"/>
      <c r="EH119" s="56"/>
      <c r="EI119" s="56"/>
      <c r="EJ119" s="56"/>
      <c r="EK119" s="56"/>
      <c r="EL119" s="56"/>
      <c r="EM119" s="56"/>
      <c r="EN119" s="56"/>
      <c r="EO119" s="56"/>
      <c r="EP119" s="56"/>
      <c r="EQ119" s="56"/>
      <c r="ER119" s="56"/>
      <c r="ES119" s="56"/>
      <c r="ET119" s="56"/>
      <c r="EU119" s="56"/>
      <c r="EV119" s="56"/>
    </row>
    <row r="120" spans="1:152" s="13" customFormat="1" ht="75">
      <c r="A120" s="95"/>
      <c r="B120" s="84"/>
      <c r="C120" s="351"/>
      <c r="D120" s="59"/>
      <c r="E120" s="57"/>
      <c r="F120" s="57"/>
      <c r="G120" s="58"/>
      <c r="H120" s="33" t="s">
        <v>166</v>
      </c>
      <c r="I120" s="35" t="s">
        <v>167</v>
      </c>
      <c r="J120" s="22">
        <v>400</v>
      </c>
      <c r="K120" s="343"/>
      <c r="L120" s="57"/>
      <c r="M120" s="317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/>
      <c r="BR120" s="56"/>
      <c r="BS120" s="56"/>
      <c r="BT120" s="56"/>
      <c r="BU120" s="56"/>
      <c r="BV120" s="56"/>
      <c r="BW120" s="56"/>
      <c r="BX120" s="56"/>
      <c r="BY120" s="56"/>
      <c r="BZ120" s="56"/>
      <c r="CA120" s="56"/>
      <c r="CB120" s="56"/>
      <c r="CC120" s="56"/>
      <c r="CD120" s="56"/>
      <c r="CE120" s="56"/>
      <c r="CF120" s="56"/>
      <c r="CG120" s="56"/>
      <c r="CH120" s="56"/>
      <c r="CI120" s="56"/>
      <c r="CJ120" s="56"/>
      <c r="CK120" s="56"/>
      <c r="CL120" s="56"/>
      <c r="CM120" s="56"/>
      <c r="CN120" s="56"/>
      <c r="CO120" s="56"/>
      <c r="CP120" s="56"/>
      <c r="CQ120" s="56"/>
      <c r="CR120" s="56"/>
      <c r="CS120" s="56"/>
      <c r="CT120" s="56"/>
      <c r="CU120" s="56"/>
      <c r="CV120" s="56"/>
      <c r="CW120" s="56"/>
      <c r="CX120" s="56"/>
      <c r="CY120" s="56"/>
      <c r="CZ120" s="56"/>
      <c r="DA120" s="56"/>
      <c r="DB120" s="56"/>
      <c r="DC120" s="56"/>
      <c r="DD120" s="56"/>
      <c r="DE120" s="56"/>
      <c r="DF120" s="56"/>
      <c r="DG120" s="56"/>
      <c r="DH120" s="56"/>
      <c r="DI120" s="56"/>
      <c r="DJ120" s="56"/>
      <c r="DK120" s="56"/>
      <c r="DL120" s="56"/>
      <c r="DM120" s="56"/>
      <c r="DN120" s="56"/>
      <c r="DO120" s="56"/>
      <c r="DP120" s="56"/>
      <c r="DQ120" s="56"/>
      <c r="DR120" s="56"/>
      <c r="DS120" s="56"/>
      <c r="DT120" s="56"/>
      <c r="DU120" s="56"/>
      <c r="DV120" s="56"/>
      <c r="DW120" s="56"/>
      <c r="DX120" s="56"/>
      <c r="DY120" s="56"/>
      <c r="DZ120" s="56"/>
      <c r="EA120" s="56"/>
      <c r="EB120" s="56"/>
      <c r="EC120" s="56"/>
      <c r="ED120" s="56"/>
      <c r="EE120" s="56"/>
      <c r="EF120" s="56"/>
      <c r="EG120" s="56"/>
      <c r="EH120" s="56"/>
      <c r="EI120" s="56"/>
      <c r="EJ120" s="56"/>
      <c r="EK120" s="56"/>
      <c r="EL120" s="56"/>
      <c r="EM120" s="56"/>
      <c r="EN120" s="56"/>
      <c r="EO120" s="56"/>
      <c r="EP120" s="56"/>
      <c r="EQ120" s="56"/>
      <c r="ER120" s="56"/>
      <c r="ES120" s="56"/>
      <c r="ET120" s="56"/>
      <c r="EU120" s="56"/>
      <c r="EV120" s="56"/>
    </row>
    <row r="121" spans="1:152" s="24" customFormat="1" ht="15" customHeight="1">
      <c r="B121" s="102"/>
      <c r="C121" s="26" t="s">
        <v>2</v>
      </c>
      <c r="D121" s="27"/>
      <c r="E121" s="26"/>
      <c r="F121" s="26"/>
      <c r="G121" s="28">
        <v>0</v>
      </c>
      <c r="H121" s="27"/>
      <c r="I121" s="26"/>
      <c r="J121" s="26"/>
      <c r="K121" s="28">
        <v>2206.8000000000002</v>
      </c>
      <c r="L121" s="26">
        <f>SUM(L117)</f>
        <v>0</v>
      </c>
      <c r="M121" s="147">
        <f>SUM(M117)</f>
        <v>0</v>
      </c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</row>
    <row r="122" spans="1:152" s="13" customFormat="1">
      <c r="A122" s="356" t="s">
        <v>137</v>
      </c>
      <c r="B122" s="345">
        <v>23</v>
      </c>
      <c r="C122" s="353" t="s">
        <v>113</v>
      </c>
      <c r="D122" s="136" t="s">
        <v>114</v>
      </c>
      <c r="E122" s="137">
        <v>2917</v>
      </c>
      <c r="F122" s="137">
        <v>2950</v>
      </c>
      <c r="G122" s="138"/>
      <c r="H122" s="136"/>
      <c r="I122" s="137"/>
      <c r="J122" s="137"/>
      <c r="K122" s="138"/>
      <c r="L122" s="139"/>
      <c r="M122" s="323" t="s">
        <v>47</v>
      </c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/>
      <c r="CE122" s="56"/>
      <c r="CF122" s="56"/>
      <c r="CG122" s="56"/>
      <c r="CH122" s="56"/>
      <c r="CI122" s="56"/>
      <c r="CJ122" s="56"/>
      <c r="CK122" s="56"/>
      <c r="CL122" s="56"/>
      <c r="CM122" s="56"/>
      <c r="CN122" s="56"/>
      <c r="CO122" s="56"/>
      <c r="CP122" s="56"/>
      <c r="CQ122" s="56"/>
      <c r="CR122" s="56"/>
      <c r="CS122" s="56"/>
      <c r="CT122" s="56"/>
      <c r="CU122" s="56"/>
      <c r="CV122" s="56"/>
      <c r="CW122" s="56"/>
      <c r="CX122" s="56"/>
      <c r="CY122" s="56"/>
      <c r="CZ122" s="56"/>
      <c r="DA122" s="56"/>
      <c r="DB122" s="56"/>
      <c r="DC122" s="56"/>
      <c r="DD122" s="56"/>
      <c r="DE122" s="56"/>
      <c r="DF122" s="56"/>
      <c r="DG122" s="56"/>
      <c r="DH122" s="56"/>
      <c r="DI122" s="56"/>
      <c r="DJ122" s="56"/>
      <c r="DK122" s="56"/>
      <c r="DL122" s="56"/>
      <c r="DM122" s="56"/>
      <c r="DN122" s="56"/>
      <c r="DO122" s="56"/>
      <c r="DP122" s="56"/>
      <c r="DQ122" s="56"/>
      <c r="DR122" s="56"/>
      <c r="DS122" s="56"/>
      <c r="DT122" s="56"/>
      <c r="DU122" s="56"/>
      <c r="DV122" s="56"/>
      <c r="DW122" s="56"/>
      <c r="DX122" s="56"/>
      <c r="DY122" s="56"/>
      <c r="DZ122" s="56"/>
      <c r="EA122" s="56"/>
      <c r="EB122" s="56"/>
      <c r="EC122" s="56"/>
      <c r="ED122" s="56"/>
      <c r="EE122" s="56"/>
      <c r="EF122" s="56"/>
      <c r="EG122" s="56"/>
      <c r="EH122" s="56"/>
      <c r="EI122" s="56"/>
      <c r="EJ122" s="56"/>
      <c r="EK122" s="56"/>
      <c r="EL122" s="56"/>
      <c r="EM122" s="56"/>
      <c r="EN122" s="56"/>
      <c r="EO122" s="56"/>
      <c r="EP122" s="56"/>
      <c r="EQ122" s="56"/>
      <c r="ER122" s="56"/>
      <c r="ES122" s="56"/>
      <c r="ET122" s="56"/>
      <c r="EU122" s="56"/>
      <c r="EV122" s="56"/>
    </row>
    <row r="123" spans="1:152" s="13" customFormat="1">
      <c r="A123" s="357"/>
      <c r="B123" s="346"/>
      <c r="C123" s="353"/>
      <c r="D123" s="136" t="s">
        <v>115</v>
      </c>
      <c r="E123" s="137">
        <v>46398</v>
      </c>
      <c r="F123" s="137">
        <v>46556</v>
      </c>
      <c r="G123" s="138"/>
      <c r="H123" s="136"/>
      <c r="I123" s="137"/>
      <c r="J123" s="137"/>
      <c r="K123" s="138"/>
      <c r="L123" s="139"/>
      <c r="M123" s="349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56"/>
      <c r="CG123" s="56"/>
      <c r="CH123" s="56"/>
      <c r="CI123" s="56"/>
      <c r="CJ123" s="56"/>
      <c r="CK123" s="56"/>
      <c r="CL123" s="56"/>
      <c r="CM123" s="56"/>
      <c r="CN123" s="56"/>
      <c r="CO123" s="56"/>
      <c r="CP123" s="56"/>
      <c r="CQ123" s="56"/>
      <c r="CR123" s="56"/>
      <c r="CS123" s="56"/>
      <c r="CT123" s="56"/>
      <c r="CU123" s="56"/>
      <c r="CV123" s="56"/>
      <c r="CW123" s="56"/>
      <c r="CX123" s="56"/>
      <c r="CY123" s="56"/>
      <c r="CZ123" s="56"/>
      <c r="DA123" s="56"/>
      <c r="DB123" s="56"/>
      <c r="DC123" s="56"/>
      <c r="DD123" s="56"/>
      <c r="DE123" s="56"/>
      <c r="DF123" s="56"/>
      <c r="DG123" s="56"/>
      <c r="DH123" s="56"/>
      <c r="DI123" s="56"/>
      <c r="DJ123" s="56"/>
      <c r="DK123" s="56"/>
      <c r="DL123" s="56"/>
      <c r="DM123" s="56"/>
      <c r="DN123" s="56"/>
      <c r="DO123" s="56"/>
      <c r="DP123" s="56"/>
      <c r="DQ123" s="56"/>
      <c r="DR123" s="56"/>
      <c r="DS123" s="56"/>
      <c r="DT123" s="56"/>
      <c r="DU123" s="56"/>
      <c r="DV123" s="56"/>
      <c r="DW123" s="56"/>
      <c r="DX123" s="56"/>
      <c r="DY123" s="56"/>
      <c r="DZ123" s="56"/>
      <c r="EA123" s="56"/>
      <c r="EB123" s="56"/>
      <c r="EC123" s="56"/>
      <c r="ED123" s="56"/>
      <c r="EE123" s="56"/>
      <c r="EF123" s="56"/>
      <c r="EG123" s="56"/>
      <c r="EH123" s="56"/>
      <c r="EI123" s="56"/>
      <c r="EJ123" s="56"/>
      <c r="EK123" s="56"/>
      <c r="EL123" s="56"/>
      <c r="EM123" s="56"/>
      <c r="EN123" s="56"/>
      <c r="EO123" s="56"/>
      <c r="EP123" s="56"/>
      <c r="EQ123" s="56"/>
      <c r="ER123" s="56"/>
      <c r="ES123" s="56"/>
      <c r="ET123" s="56"/>
      <c r="EU123" s="56"/>
      <c r="EV123" s="56"/>
    </row>
    <row r="124" spans="1:152" s="13" customFormat="1" ht="89.25" customHeight="1">
      <c r="A124" s="357"/>
      <c r="B124" s="346"/>
      <c r="C124" s="353"/>
      <c r="D124" s="140" t="s">
        <v>116</v>
      </c>
      <c r="E124" s="113">
        <v>100</v>
      </c>
      <c r="F124" s="113">
        <v>100</v>
      </c>
      <c r="G124" s="138"/>
      <c r="H124" s="140"/>
      <c r="I124" s="113"/>
      <c r="J124" s="113"/>
      <c r="K124" s="138"/>
      <c r="L124" s="139"/>
      <c r="M124" s="349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  <c r="BU124" s="56"/>
      <c r="BV124" s="56"/>
      <c r="BW124" s="56"/>
      <c r="BX124" s="56"/>
      <c r="BY124" s="56"/>
      <c r="BZ124" s="56"/>
      <c r="CA124" s="56"/>
      <c r="CB124" s="56"/>
      <c r="CC124" s="56"/>
      <c r="CD124" s="56"/>
      <c r="CE124" s="56"/>
      <c r="CF124" s="56"/>
      <c r="CG124" s="56"/>
      <c r="CH124" s="56"/>
      <c r="CI124" s="56"/>
      <c r="CJ124" s="56"/>
      <c r="CK124" s="56"/>
      <c r="CL124" s="56"/>
      <c r="CM124" s="56"/>
      <c r="CN124" s="56"/>
      <c r="CO124" s="56"/>
      <c r="CP124" s="56"/>
      <c r="CQ124" s="56"/>
      <c r="CR124" s="56"/>
      <c r="CS124" s="56"/>
      <c r="CT124" s="56"/>
      <c r="CU124" s="56"/>
      <c r="CV124" s="56"/>
      <c r="CW124" s="56"/>
      <c r="CX124" s="56"/>
      <c r="CY124" s="56"/>
      <c r="CZ124" s="56"/>
      <c r="DA124" s="56"/>
      <c r="DB124" s="56"/>
      <c r="DC124" s="56"/>
      <c r="DD124" s="56"/>
      <c r="DE124" s="56"/>
      <c r="DF124" s="56"/>
      <c r="DG124" s="56"/>
      <c r="DH124" s="56"/>
      <c r="DI124" s="56"/>
      <c r="DJ124" s="56"/>
      <c r="DK124" s="56"/>
      <c r="DL124" s="56"/>
      <c r="DM124" s="56"/>
      <c r="DN124" s="56"/>
      <c r="DO124" s="56"/>
      <c r="DP124" s="56"/>
      <c r="DQ124" s="56"/>
      <c r="DR124" s="56"/>
      <c r="DS124" s="56"/>
      <c r="DT124" s="56"/>
      <c r="DU124" s="56"/>
      <c r="DV124" s="56"/>
      <c r="DW124" s="56"/>
      <c r="DX124" s="56"/>
      <c r="DY124" s="56"/>
      <c r="DZ124" s="56"/>
      <c r="EA124" s="56"/>
      <c r="EB124" s="56"/>
      <c r="EC124" s="56"/>
      <c r="ED124" s="56"/>
      <c r="EE124" s="56"/>
      <c r="EF124" s="56"/>
      <c r="EG124" s="56"/>
      <c r="EH124" s="56"/>
      <c r="EI124" s="56"/>
      <c r="EJ124" s="56"/>
      <c r="EK124" s="56"/>
      <c r="EL124" s="56"/>
      <c r="EM124" s="56"/>
      <c r="EN124" s="56"/>
      <c r="EO124" s="56"/>
      <c r="EP124" s="56"/>
      <c r="EQ124" s="56"/>
      <c r="ER124" s="56"/>
      <c r="ES124" s="56"/>
      <c r="ET124" s="56"/>
      <c r="EU124" s="56"/>
      <c r="EV124" s="56"/>
    </row>
    <row r="125" spans="1:152" s="13" customFormat="1" ht="59.25" customHeight="1">
      <c r="A125" s="357"/>
      <c r="B125" s="346"/>
      <c r="C125" s="353"/>
      <c r="D125" s="136" t="s">
        <v>117</v>
      </c>
      <c r="E125" s="122" t="s">
        <v>118</v>
      </c>
      <c r="F125" s="113">
        <v>18</v>
      </c>
      <c r="G125" s="138"/>
      <c r="H125" s="136"/>
      <c r="I125" s="122"/>
      <c r="J125" s="113"/>
      <c r="K125" s="138"/>
      <c r="L125" s="139"/>
      <c r="M125" s="349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  <c r="BU125" s="56"/>
      <c r="BV125" s="56"/>
      <c r="BW125" s="56"/>
      <c r="BX125" s="56"/>
      <c r="BY125" s="56"/>
      <c r="BZ125" s="56"/>
      <c r="CA125" s="56"/>
      <c r="CB125" s="56"/>
      <c r="CC125" s="56"/>
      <c r="CD125" s="56"/>
      <c r="CE125" s="56"/>
      <c r="CF125" s="56"/>
      <c r="CG125" s="56"/>
      <c r="CH125" s="56"/>
      <c r="CI125" s="56"/>
      <c r="CJ125" s="56"/>
      <c r="CK125" s="56"/>
      <c r="CL125" s="56"/>
      <c r="CM125" s="56"/>
      <c r="CN125" s="56"/>
      <c r="CO125" s="56"/>
      <c r="CP125" s="56"/>
      <c r="CQ125" s="56"/>
      <c r="CR125" s="56"/>
      <c r="CS125" s="56"/>
      <c r="CT125" s="56"/>
      <c r="CU125" s="56"/>
      <c r="CV125" s="56"/>
      <c r="CW125" s="56"/>
      <c r="CX125" s="56"/>
      <c r="CY125" s="56"/>
      <c r="CZ125" s="56"/>
      <c r="DA125" s="56"/>
      <c r="DB125" s="56"/>
      <c r="DC125" s="56"/>
      <c r="DD125" s="56"/>
      <c r="DE125" s="56"/>
      <c r="DF125" s="56"/>
      <c r="DG125" s="56"/>
      <c r="DH125" s="56"/>
      <c r="DI125" s="56"/>
      <c r="DJ125" s="56"/>
      <c r="DK125" s="56"/>
      <c r="DL125" s="56"/>
      <c r="DM125" s="56"/>
      <c r="DN125" s="56"/>
      <c r="DO125" s="56"/>
      <c r="DP125" s="56"/>
      <c r="DQ125" s="56"/>
      <c r="DR125" s="56"/>
      <c r="DS125" s="56"/>
      <c r="DT125" s="56"/>
      <c r="DU125" s="56"/>
      <c r="DV125" s="56"/>
      <c r="DW125" s="56"/>
      <c r="DX125" s="56"/>
      <c r="DY125" s="56"/>
      <c r="DZ125" s="56"/>
      <c r="EA125" s="56"/>
      <c r="EB125" s="56"/>
      <c r="EC125" s="56"/>
      <c r="ED125" s="56"/>
      <c r="EE125" s="56"/>
      <c r="EF125" s="56"/>
      <c r="EG125" s="56"/>
      <c r="EH125" s="56"/>
      <c r="EI125" s="56"/>
      <c r="EJ125" s="56"/>
      <c r="EK125" s="56"/>
      <c r="EL125" s="56"/>
      <c r="EM125" s="56"/>
      <c r="EN125" s="56"/>
      <c r="EO125" s="56"/>
      <c r="EP125" s="56"/>
      <c r="EQ125" s="56"/>
      <c r="ER125" s="56"/>
      <c r="ES125" s="56"/>
      <c r="ET125" s="56"/>
      <c r="EU125" s="56"/>
      <c r="EV125" s="56"/>
    </row>
    <row r="126" spans="1:152" s="13" customFormat="1" ht="44.25" customHeight="1">
      <c r="A126" s="93"/>
      <c r="B126" s="346"/>
      <c r="C126" s="353"/>
      <c r="D126" s="140" t="s">
        <v>119</v>
      </c>
      <c r="E126" s="122" t="s">
        <v>120</v>
      </c>
      <c r="F126" s="113">
        <v>9</v>
      </c>
      <c r="G126" s="138"/>
      <c r="H126" s="140"/>
      <c r="I126" s="122"/>
      <c r="J126" s="113"/>
      <c r="K126" s="138"/>
      <c r="L126" s="139"/>
      <c r="M126" s="324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/>
      <c r="BS126" s="56"/>
      <c r="BT126" s="56"/>
      <c r="BU126" s="56"/>
      <c r="BV126" s="56"/>
      <c r="BW126" s="56"/>
      <c r="BX126" s="56"/>
      <c r="BY126" s="56"/>
      <c r="BZ126" s="56"/>
      <c r="CA126" s="56"/>
      <c r="CB126" s="56"/>
      <c r="CC126" s="56"/>
      <c r="CD126" s="56"/>
      <c r="CE126" s="56"/>
      <c r="CF126" s="56"/>
      <c r="CG126" s="56"/>
      <c r="CH126" s="56"/>
      <c r="CI126" s="56"/>
      <c r="CJ126" s="56"/>
      <c r="CK126" s="56"/>
      <c r="CL126" s="56"/>
      <c r="CM126" s="56"/>
      <c r="CN126" s="56"/>
      <c r="CO126" s="56"/>
      <c r="CP126" s="56"/>
      <c r="CQ126" s="56"/>
      <c r="CR126" s="56"/>
      <c r="CS126" s="56"/>
      <c r="CT126" s="56"/>
      <c r="CU126" s="56"/>
      <c r="CV126" s="56"/>
      <c r="CW126" s="56"/>
      <c r="CX126" s="56"/>
      <c r="CY126" s="56"/>
      <c r="CZ126" s="56"/>
      <c r="DA126" s="56"/>
      <c r="DB126" s="56"/>
      <c r="DC126" s="56"/>
      <c r="DD126" s="56"/>
      <c r="DE126" s="56"/>
      <c r="DF126" s="56"/>
      <c r="DG126" s="56"/>
      <c r="DH126" s="56"/>
      <c r="DI126" s="56"/>
      <c r="DJ126" s="56"/>
      <c r="DK126" s="56"/>
      <c r="DL126" s="56"/>
      <c r="DM126" s="56"/>
      <c r="DN126" s="56"/>
      <c r="DO126" s="56"/>
      <c r="DP126" s="56"/>
      <c r="DQ126" s="56"/>
      <c r="DR126" s="56"/>
      <c r="DS126" s="56"/>
      <c r="DT126" s="56"/>
      <c r="DU126" s="56"/>
      <c r="DV126" s="56"/>
      <c r="DW126" s="56"/>
      <c r="DX126" s="56"/>
      <c r="DY126" s="56"/>
      <c r="DZ126" s="56"/>
      <c r="EA126" s="56"/>
      <c r="EB126" s="56"/>
      <c r="EC126" s="56"/>
      <c r="ED126" s="56"/>
      <c r="EE126" s="56"/>
      <c r="EF126" s="56"/>
      <c r="EG126" s="56"/>
      <c r="EH126" s="56"/>
      <c r="EI126" s="56"/>
      <c r="EJ126" s="56"/>
      <c r="EK126" s="56"/>
      <c r="EL126" s="56"/>
      <c r="EM126" s="56"/>
      <c r="EN126" s="56"/>
      <c r="EO126" s="56"/>
      <c r="EP126" s="56"/>
      <c r="EQ126" s="56"/>
      <c r="ER126" s="56"/>
      <c r="ES126" s="56"/>
      <c r="ET126" s="56"/>
      <c r="EU126" s="56"/>
      <c r="EV126" s="56"/>
    </row>
    <row r="127" spans="1:152" s="13" customFormat="1">
      <c r="A127" s="94"/>
      <c r="B127" s="347"/>
      <c r="C127" s="116" t="s">
        <v>2</v>
      </c>
      <c r="D127" s="130"/>
      <c r="E127" s="131"/>
      <c r="F127" s="131"/>
      <c r="G127" s="119">
        <v>6174.6</v>
      </c>
      <c r="H127" s="130"/>
      <c r="I127" s="131"/>
      <c r="J127" s="131"/>
      <c r="K127" s="119">
        <v>0</v>
      </c>
      <c r="L127" s="131"/>
      <c r="M127" s="120">
        <f>L127/1</f>
        <v>0</v>
      </c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  <c r="BO127" s="56"/>
      <c r="BP127" s="56"/>
      <c r="BQ127" s="56"/>
      <c r="BR127" s="56"/>
      <c r="BS127" s="56"/>
      <c r="BT127" s="56"/>
      <c r="BU127" s="56"/>
      <c r="BV127" s="56"/>
      <c r="BW127" s="56"/>
      <c r="BX127" s="56"/>
      <c r="BY127" s="56"/>
      <c r="BZ127" s="56"/>
      <c r="CA127" s="56"/>
      <c r="CB127" s="56"/>
      <c r="CC127" s="56"/>
      <c r="CD127" s="56"/>
      <c r="CE127" s="56"/>
      <c r="CF127" s="56"/>
      <c r="CG127" s="56"/>
      <c r="CH127" s="56"/>
      <c r="CI127" s="56"/>
      <c r="CJ127" s="56"/>
      <c r="CK127" s="56"/>
      <c r="CL127" s="56"/>
      <c r="CM127" s="56"/>
      <c r="CN127" s="56"/>
      <c r="CO127" s="56"/>
      <c r="CP127" s="56"/>
      <c r="CQ127" s="56"/>
      <c r="CR127" s="56"/>
      <c r="CS127" s="56"/>
      <c r="CT127" s="56"/>
      <c r="CU127" s="56"/>
      <c r="CV127" s="56"/>
      <c r="CW127" s="56"/>
      <c r="CX127" s="56"/>
      <c r="CY127" s="56"/>
      <c r="CZ127" s="56"/>
      <c r="DA127" s="56"/>
      <c r="DB127" s="56"/>
      <c r="DC127" s="56"/>
      <c r="DD127" s="56"/>
      <c r="DE127" s="56"/>
      <c r="DF127" s="56"/>
      <c r="DG127" s="56"/>
      <c r="DH127" s="56"/>
      <c r="DI127" s="56"/>
      <c r="DJ127" s="56"/>
      <c r="DK127" s="56"/>
      <c r="DL127" s="56"/>
      <c r="DM127" s="56"/>
      <c r="DN127" s="56"/>
      <c r="DO127" s="56"/>
      <c r="DP127" s="56"/>
      <c r="DQ127" s="56"/>
      <c r="DR127" s="56"/>
      <c r="DS127" s="56"/>
      <c r="DT127" s="56"/>
      <c r="DU127" s="56"/>
      <c r="DV127" s="56"/>
      <c r="DW127" s="56"/>
      <c r="DX127" s="56"/>
      <c r="DY127" s="56"/>
      <c r="DZ127" s="56"/>
      <c r="EA127" s="56"/>
      <c r="EB127" s="56"/>
      <c r="EC127" s="56"/>
      <c r="ED127" s="56"/>
      <c r="EE127" s="56"/>
      <c r="EF127" s="56"/>
      <c r="EG127" s="56"/>
      <c r="EH127" s="56"/>
      <c r="EI127" s="56"/>
      <c r="EJ127" s="56"/>
      <c r="EK127" s="56"/>
      <c r="EL127" s="56"/>
      <c r="EM127" s="56"/>
      <c r="EN127" s="56"/>
      <c r="EO127" s="56"/>
      <c r="EP127" s="56"/>
      <c r="EQ127" s="56"/>
      <c r="ER127" s="56"/>
      <c r="ES127" s="56"/>
      <c r="ET127" s="56"/>
      <c r="EU127" s="56"/>
      <c r="EV127" s="56"/>
    </row>
    <row r="128" spans="1:152" s="24" customFormat="1">
      <c r="A128" s="30" t="s">
        <v>45</v>
      </c>
      <c r="B128" s="26"/>
      <c r="C128" s="26"/>
      <c r="D128" s="27"/>
      <c r="E128" s="26"/>
      <c r="F128" s="26"/>
      <c r="G128" s="28">
        <f>G105+G112+G114+G117+G121+G127</f>
        <v>8331.5</v>
      </c>
      <c r="H128" s="27"/>
      <c r="I128" s="26"/>
      <c r="J128" s="26"/>
      <c r="K128" s="28">
        <f>K105+K112+K114+K117+K121+K127</f>
        <v>14728.399999999998</v>
      </c>
      <c r="L128" s="42"/>
      <c r="M128" s="45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</row>
    <row r="129" spans="1:152" s="24" customFormat="1" ht="58.5" customHeight="1">
      <c r="A129" s="331" t="s">
        <v>9</v>
      </c>
      <c r="B129" s="303">
        <v>24</v>
      </c>
      <c r="C129" s="320" t="s">
        <v>8</v>
      </c>
      <c r="D129" s="16" t="s">
        <v>42</v>
      </c>
      <c r="E129" s="40">
        <v>9</v>
      </c>
      <c r="F129" s="40">
        <v>9</v>
      </c>
      <c r="G129" s="17">
        <v>6895.3</v>
      </c>
      <c r="H129" s="16" t="s">
        <v>168</v>
      </c>
      <c r="I129" s="40">
        <v>9</v>
      </c>
      <c r="J129" s="40">
        <v>9</v>
      </c>
      <c r="K129" s="17">
        <v>11664.3</v>
      </c>
      <c r="L129" s="18"/>
      <c r="M129" s="354" t="s">
        <v>47</v>
      </c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</row>
    <row r="130" spans="1:152" s="24" customFormat="1" ht="72.75" customHeight="1">
      <c r="A130" s="332"/>
      <c r="B130" s="303"/>
      <c r="C130" s="320"/>
      <c r="D130" s="16" t="s">
        <v>43</v>
      </c>
      <c r="E130" s="40">
        <v>9</v>
      </c>
      <c r="F130" s="40">
        <v>9</v>
      </c>
      <c r="G130" s="17">
        <v>49643.6</v>
      </c>
      <c r="H130" s="16" t="s">
        <v>43</v>
      </c>
      <c r="I130" s="40">
        <v>9</v>
      </c>
      <c r="J130" s="40">
        <v>9</v>
      </c>
      <c r="K130" s="17">
        <v>54440.800000000003</v>
      </c>
      <c r="L130" s="18"/>
      <c r="M130" s="354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</row>
    <row r="131" spans="1:152" s="46" customFormat="1">
      <c r="A131" s="333"/>
      <c r="B131" s="303"/>
      <c r="C131" s="26" t="s">
        <v>2</v>
      </c>
      <c r="D131" s="27"/>
      <c r="E131" s="86"/>
      <c r="F131" s="86"/>
      <c r="G131" s="28">
        <f>SUM(G129:G130)</f>
        <v>56538.9</v>
      </c>
      <c r="H131" s="27"/>
      <c r="I131" s="86"/>
      <c r="J131" s="86"/>
      <c r="K131" s="28">
        <f>SUM(K129:K130)</f>
        <v>66105.100000000006</v>
      </c>
      <c r="L131" s="19">
        <f>SUM(L129:L130)</f>
        <v>0</v>
      </c>
      <c r="M131" s="38">
        <v>0</v>
      </c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</row>
    <row r="132" spans="1:152" s="24" customFormat="1" ht="77.25" customHeight="1">
      <c r="A132" s="331" t="s">
        <v>9</v>
      </c>
      <c r="B132" s="303">
        <v>25</v>
      </c>
      <c r="C132" s="99" t="s">
        <v>91</v>
      </c>
      <c r="D132" s="16" t="s">
        <v>92</v>
      </c>
      <c r="E132" s="40">
        <v>0</v>
      </c>
      <c r="F132" s="40">
        <v>0</v>
      </c>
      <c r="G132" s="17">
        <v>329.5</v>
      </c>
      <c r="H132" s="16" t="s">
        <v>92</v>
      </c>
      <c r="I132" s="40">
        <v>0</v>
      </c>
      <c r="J132" s="40">
        <v>0</v>
      </c>
      <c r="K132" s="17">
        <v>275</v>
      </c>
      <c r="L132" s="18">
        <v>5</v>
      </c>
      <c r="M132" s="110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</row>
    <row r="133" spans="1:152" s="46" customFormat="1">
      <c r="A133" s="332"/>
      <c r="B133" s="303"/>
      <c r="C133" s="26" t="s">
        <v>2</v>
      </c>
      <c r="D133" s="27"/>
      <c r="E133" s="26"/>
      <c r="F133" s="26"/>
      <c r="G133" s="28">
        <f>SUM(G132:G132)</f>
        <v>329.5</v>
      </c>
      <c r="H133" s="27"/>
      <c r="I133" s="26"/>
      <c r="J133" s="26"/>
      <c r="K133" s="28">
        <f>SUM(K132:K132)</f>
        <v>275</v>
      </c>
      <c r="L133" s="19">
        <f>SUM(L132:L132)</f>
        <v>5</v>
      </c>
      <c r="M133" s="38">
        <f>L133</f>
        <v>5</v>
      </c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</row>
    <row r="134" spans="1:152" s="24" customFormat="1" ht="91.5" customHeight="1">
      <c r="A134" s="332"/>
      <c r="B134" s="355">
        <v>26</v>
      </c>
      <c r="C134" s="127" t="s">
        <v>93</v>
      </c>
      <c r="D134" s="112" t="s">
        <v>94</v>
      </c>
      <c r="E134" s="122" t="s">
        <v>95</v>
      </c>
      <c r="F134" s="113">
        <v>3</v>
      </c>
      <c r="G134" s="114">
        <v>1349.9</v>
      </c>
      <c r="H134" s="112"/>
      <c r="I134" s="122"/>
      <c r="J134" s="113"/>
      <c r="K134" s="114"/>
      <c r="L134" s="141"/>
      <c r="M134" s="142" t="s">
        <v>47</v>
      </c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</row>
    <row r="135" spans="1:152" s="46" customFormat="1">
      <c r="A135" s="333"/>
      <c r="B135" s="355"/>
      <c r="C135" s="116" t="s">
        <v>2</v>
      </c>
      <c r="D135" s="117"/>
      <c r="E135" s="116"/>
      <c r="F135" s="116"/>
      <c r="G135" s="119">
        <f>SUM(G134:G134)</f>
        <v>1349.9</v>
      </c>
      <c r="H135" s="117"/>
      <c r="I135" s="116"/>
      <c r="J135" s="116"/>
      <c r="K135" s="119">
        <f>SUM(K134:K134)</f>
        <v>0</v>
      </c>
      <c r="L135" s="143">
        <f>SUM(L134:L134)</f>
        <v>0</v>
      </c>
      <c r="M135" s="120">
        <v>0</v>
      </c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</row>
    <row r="136" spans="1:152" s="46" customFormat="1">
      <c r="A136" s="30" t="s">
        <v>96</v>
      </c>
      <c r="B136" s="82"/>
      <c r="C136" s="26"/>
      <c r="D136" s="27"/>
      <c r="E136" s="26"/>
      <c r="F136" s="26"/>
      <c r="G136" s="28">
        <f>G131+G133+G135</f>
        <v>58218.3</v>
      </c>
      <c r="H136" s="27"/>
      <c r="I136" s="26"/>
      <c r="J136" s="26"/>
      <c r="K136" s="28">
        <f>K131+K133+K135</f>
        <v>66380.100000000006</v>
      </c>
      <c r="L136" s="19"/>
      <c r="M136" s="38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</row>
    <row r="137" spans="1:152" s="46" customFormat="1">
      <c r="A137" s="71" t="s">
        <v>10</v>
      </c>
      <c r="B137" s="72"/>
      <c r="C137" s="72"/>
      <c r="D137" s="74"/>
      <c r="E137" s="72"/>
      <c r="F137" s="72"/>
      <c r="G137" s="73">
        <f>G16+G25+G61+G103+G128+G136</f>
        <v>303222.5</v>
      </c>
      <c r="H137" s="74"/>
      <c r="I137" s="72"/>
      <c r="J137" s="72"/>
      <c r="K137" s="73">
        <f>K16+K25+K61+K103+K128+K136</f>
        <v>313838.5</v>
      </c>
      <c r="L137" s="75"/>
      <c r="M137" s="76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</row>
    <row r="138" spans="1:152">
      <c r="G138" s="5"/>
      <c r="K138" s="5"/>
    </row>
    <row r="139" spans="1:152">
      <c r="G139" s="5"/>
      <c r="K139" s="5"/>
    </row>
    <row r="140" spans="1:152">
      <c r="G140" s="5"/>
      <c r="K140" s="5"/>
    </row>
    <row r="141" spans="1:152">
      <c r="G141" s="5"/>
      <c r="K141" s="5"/>
    </row>
    <row r="142" spans="1:152">
      <c r="G142" s="5"/>
      <c r="K142" s="5"/>
    </row>
    <row r="143" spans="1:152">
      <c r="G143" s="5"/>
      <c r="K143" s="5"/>
    </row>
    <row r="144" spans="1:152">
      <c r="G144" s="5"/>
      <c r="K144" s="5"/>
    </row>
    <row r="145" spans="7:11">
      <c r="G145" s="5"/>
      <c r="K145" s="5"/>
    </row>
    <row r="146" spans="7:11">
      <c r="G146" s="5"/>
      <c r="K146" s="5"/>
    </row>
    <row r="147" spans="7:11">
      <c r="G147" s="5"/>
      <c r="K147" s="5"/>
    </row>
    <row r="148" spans="7:11">
      <c r="G148" s="5"/>
      <c r="K148" s="5"/>
    </row>
    <row r="149" spans="7:11">
      <c r="G149" s="5"/>
      <c r="K149" s="5"/>
    </row>
    <row r="150" spans="7:11">
      <c r="G150" s="5"/>
      <c r="K150" s="5"/>
    </row>
    <row r="151" spans="7:11">
      <c r="G151" s="5"/>
      <c r="K151" s="5"/>
    </row>
    <row r="152" spans="7:11">
      <c r="G152" s="5"/>
      <c r="K152" s="5"/>
    </row>
    <row r="153" spans="7:11">
      <c r="G153" s="5"/>
      <c r="K153" s="5"/>
    </row>
    <row r="154" spans="7:11">
      <c r="G154" s="5"/>
      <c r="K154" s="5"/>
    </row>
    <row r="155" spans="7:11">
      <c r="G155" s="5"/>
      <c r="K155" s="5"/>
    </row>
    <row r="156" spans="7:11">
      <c r="G156" s="5"/>
      <c r="K156" s="5"/>
    </row>
    <row r="157" spans="7:11">
      <c r="G157" s="5"/>
      <c r="K157" s="5"/>
    </row>
    <row r="158" spans="7:11">
      <c r="G158" s="5"/>
      <c r="K158" s="5"/>
    </row>
    <row r="159" spans="7:11">
      <c r="G159" s="5"/>
      <c r="K159" s="5"/>
    </row>
    <row r="160" spans="7:11">
      <c r="G160" s="5"/>
      <c r="K160" s="5"/>
    </row>
    <row r="161" spans="7:11">
      <c r="G161" s="5"/>
      <c r="K161" s="5"/>
    </row>
    <row r="162" spans="7:11">
      <c r="G162" s="5"/>
      <c r="K162" s="5"/>
    </row>
    <row r="163" spans="7:11">
      <c r="G163" s="5"/>
      <c r="K163" s="5"/>
    </row>
    <row r="164" spans="7:11">
      <c r="G164" s="5"/>
      <c r="K164" s="5"/>
    </row>
    <row r="165" spans="7:11">
      <c r="G165" s="5"/>
      <c r="K165" s="5"/>
    </row>
    <row r="166" spans="7:11">
      <c r="G166" s="5"/>
      <c r="K166" s="5"/>
    </row>
    <row r="167" spans="7:11">
      <c r="G167" s="5"/>
      <c r="K167" s="5"/>
    </row>
    <row r="168" spans="7:11">
      <c r="G168" s="5"/>
      <c r="K168" s="5"/>
    </row>
    <row r="169" spans="7:11">
      <c r="G169" s="5"/>
      <c r="K169" s="5"/>
    </row>
    <row r="170" spans="7:11">
      <c r="G170" s="5"/>
      <c r="K170" s="5"/>
    </row>
    <row r="171" spans="7:11">
      <c r="G171" s="5"/>
      <c r="K171" s="5"/>
    </row>
    <row r="172" spans="7:11">
      <c r="G172" s="5"/>
      <c r="K172" s="5"/>
    </row>
    <row r="173" spans="7:11">
      <c r="G173" s="5"/>
      <c r="K173" s="5"/>
    </row>
    <row r="174" spans="7:11">
      <c r="G174" s="5"/>
      <c r="K174" s="5"/>
    </row>
    <row r="175" spans="7:11">
      <c r="G175" s="5"/>
      <c r="K175" s="5"/>
    </row>
    <row r="176" spans="7:11">
      <c r="G176" s="5"/>
      <c r="K176" s="5"/>
    </row>
    <row r="177" spans="7:11">
      <c r="G177" s="5"/>
      <c r="K177" s="5"/>
    </row>
    <row r="178" spans="7:11">
      <c r="G178" s="5"/>
      <c r="K178" s="5"/>
    </row>
    <row r="179" spans="7:11">
      <c r="G179" s="5"/>
      <c r="K179" s="5"/>
    </row>
    <row r="180" spans="7:11">
      <c r="G180" s="5"/>
      <c r="K180" s="5"/>
    </row>
    <row r="181" spans="7:11">
      <c r="G181" s="5"/>
      <c r="K181" s="5"/>
    </row>
    <row r="182" spans="7:11">
      <c r="G182" s="5"/>
      <c r="K182" s="5"/>
    </row>
    <row r="183" spans="7:11">
      <c r="G183" s="5"/>
      <c r="K183" s="5"/>
    </row>
    <row r="184" spans="7:11">
      <c r="G184" s="5"/>
      <c r="K184" s="5"/>
    </row>
    <row r="185" spans="7:11">
      <c r="G185" s="5"/>
      <c r="K185" s="5"/>
    </row>
    <row r="186" spans="7:11">
      <c r="G186" s="5"/>
      <c r="K186" s="5"/>
    </row>
    <row r="187" spans="7:11">
      <c r="G187" s="5"/>
      <c r="K187" s="5"/>
    </row>
    <row r="188" spans="7:11">
      <c r="G188" s="5"/>
      <c r="K188" s="5"/>
    </row>
    <row r="189" spans="7:11">
      <c r="G189" s="5"/>
      <c r="K189" s="5"/>
    </row>
    <row r="190" spans="7:11">
      <c r="G190" s="5"/>
      <c r="K190" s="5"/>
    </row>
    <row r="191" spans="7:11">
      <c r="G191" s="5"/>
      <c r="K191" s="5"/>
    </row>
    <row r="192" spans="7:11">
      <c r="G192" s="5"/>
      <c r="K192" s="5"/>
    </row>
    <row r="193" spans="7:11">
      <c r="G193" s="5"/>
      <c r="K193" s="5"/>
    </row>
    <row r="194" spans="7:11">
      <c r="G194" s="5"/>
      <c r="K194" s="5"/>
    </row>
    <row r="195" spans="7:11">
      <c r="G195" s="5"/>
      <c r="K195" s="5"/>
    </row>
    <row r="196" spans="7:11">
      <c r="G196" s="5"/>
      <c r="K196" s="5"/>
    </row>
    <row r="197" spans="7:11">
      <c r="G197" s="5"/>
      <c r="K197" s="5"/>
    </row>
    <row r="198" spans="7:11">
      <c r="G198" s="5"/>
      <c r="K198" s="5"/>
    </row>
    <row r="199" spans="7:11">
      <c r="G199" s="5"/>
      <c r="K199" s="5"/>
    </row>
    <row r="200" spans="7:11">
      <c r="G200" s="5"/>
      <c r="K200" s="5"/>
    </row>
    <row r="201" spans="7:11">
      <c r="G201" s="5"/>
      <c r="K201" s="5"/>
    </row>
    <row r="202" spans="7:11">
      <c r="G202" s="5"/>
      <c r="K202" s="5"/>
    </row>
    <row r="203" spans="7:11">
      <c r="G203" s="5"/>
      <c r="K203" s="5"/>
    </row>
    <row r="204" spans="7:11">
      <c r="G204" s="5"/>
      <c r="K204" s="5"/>
    </row>
    <row r="205" spans="7:11">
      <c r="G205" s="5"/>
      <c r="K205" s="5"/>
    </row>
    <row r="206" spans="7:11">
      <c r="G206" s="5"/>
      <c r="K206" s="5"/>
    </row>
    <row r="207" spans="7:11">
      <c r="G207" s="5"/>
      <c r="K207" s="5"/>
    </row>
  </sheetData>
  <mergeCells count="96">
    <mergeCell ref="A132:A135"/>
    <mergeCell ref="B132:B133"/>
    <mergeCell ref="B134:B135"/>
    <mergeCell ref="A122:A125"/>
    <mergeCell ref="B122:B127"/>
    <mergeCell ref="C122:C126"/>
    <mergeCell ref="M122:M126"/>
    <mergeCell ref="A129:A131"/>
    <mergeCell ref="B129:B131"/>
    <mergeCell ref="C129:C130"/>
    <mergeCell ref="M129:M130"/>
    <mergeCell ref="B113:B114"/>
    <mergeCell ref="B115:B116"/>
    <mergeCell ref="C115:C116"/>
    <mergeCell ref="M115:M116"/>
    <mergeCell ref="C118:C120"/>
    <mergeCell ref="M118:M120"/>
    <mergeCell ref="K119:K120"/>
    <mergeCell ref="A104:A108"/>
    <mergeCell ref="B104:B105"/>
    <mergeCell ref="B106:B108"/>
    <mergeCell ref="C106:C108"/>
    <mergeCell ref="M106:M107"/>
    <mergeCell ref="M108:M111"/>
    <mergeCell ref="M79:M81"/>
    <mergeCell ref="A82:A87"/>
    <mergeCell ref="B82:B86"/>
    <mergeCell ref="C82:C85"/>
    <mergeCell ref="M82:M85"/>
    <mergeCell ref="B87:B96"/>
    <mergeCell ref="C87:C94"/>
    <mergeCell ref="A88:A99"/>
    <mergeCell ref="M88:M94"/>
    <mergeCell ref="B97:B99"/>
    <mergeCell ref="C97:C99"/>
    <mergeCell ref="K97:K101"/>
    <mergeCell ref="A101:A102"/>
    <mergeCell ref="B101:B102"/>
    <mergeCell ref="A77:A81"/>
    <mergeCell ref="B77:B78"/>
    <mergeCell ref="B79:B81"/>
    <mergeCell ref="C79:C81"/>
    <mergeCell ref="K79:K81"/>
    <mergeCell ref="B50:B51"/>
    <mergeCell ref="B52:B54"/>
    <mergeCell ref="C52:C53"/>
    <mergeCell ref="B55:B56"/>
    <mergeCell ref="B57:B60"/>
    <mergeCell ref="A61:C61"/>
    <mergeCell ref="A62:A76"/>
    <mergeCell ref="B64:B68"/>
    <mergeCell ref="C64:C67"/>
    <mergeCell ref="C57:C59"/>
    <mergeCell ref="M64:M67"/>
    <mergeCell ref="K66:K67"/>
    <mergeCell ref="B69:B70"/>
    <mergeCell ref="B71:B72"/>
    <mergeCell ref="B75:B76"/>
    <mergeCell ref="M75:M76"/>
    <mergeCell ref="C41:C42"/>
    <mergeCell ref="B44:B49"/>
    <mergeCell ref="C44:C49"/>
    <mergeCell ref="A26:A37"/>
    <mergeCell ref="B26:B31"/>
    <mergeCell ref="C26:C30"/>
    <mergeCell ref="B32:B37"/>
    <mergeCell ref="C32:C35"/>
    <mergeCell ref="M57:M59"/>
    <mergeCell ref="A50:A60"/>
    <mergeCell ref="A7:A15"/>
    <mergeCell ref="B7:B15"/>
    <mergeCell ref="C7:C15"/>
    <mergeCell ref="M7:M15"/>
    <mergeCell ref="A17:A24"/>
    <mergeCell ref="B17:B24"/>
    <mergeCell ref="C17:C24"/>
    <mergeCell ref="M17:M24"/>
    <mergeCell ref="K22:K23"/>
    <mergeCell ref="M32:M35"/>
    <mergeCell ref="A38:A49"/>
    <mergeCell ref="B38:B40"/>
    <mergeCell ref="C38:C39"/>
    <mergeCell ref="B41:B43"/>
    <mergeCell ref="D2:M2"/>
    <mergeCell ref="A3:M3"/>
    <mergeCell ref="A5:A6"/>
    <mergeCell ref="B5:B6"/>
    <mergeCell ref="C5:C6"/>
    <mergeCell ref="D5:D6"/>
    <mergeCell ref="E5:F5"/>
    <mergeCell ref="G5:G6"/>
    <mergeCell ref="H5:H6"/>
    <mergeCell ref="I5:J5"/>
    <mergeCell ref="K5:K6"/>
    <mergeCell ref="L5:L6"/>
    <mergeCell ref="M5:M6"/>
  </mergeCells>
  <pageMargins left="0.15748031496062992" right="0.14000000000000001" top="0.79" bottom="0.38" header="0.23622047244094491" footer="0.15748031496062992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Лист1 (2)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2018-04-13T09:21:01Z</dcterms:modified>
</cp:coreProperties>
</file>