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30" windowWidth="11820" windowHeight="6540"/>
  </bookViews>
  <sheets>
    <sheet name="Доходы" sheetId="1" r:id="rId1"/>
  </sheets>
  <definedNames>
    <definedName name="_xlnm.Print_Titles" localSheetId="0">Доходы!$8:$8</definedName>
    <definedName name="_xlnm.Print_Area" localSheetId="0">Доходы!$A$1:$D$64</definedName>
  </definedNames>
  <calcPr calcId="125725"/>
</workbook>
</file>

<file path=xl/calcChain.xml><?xml version="1.0" encoding="utf-8"?>
<calcChain xmlns="http://schemas.openxmlformats.org/spreadsheetml/2006/main">
  <c r="C45" i="1"/>
  <c r="C18"/>
  <c r="D33"/>
  <c r="C23"/>
  <c r="C39"/>
  <c r="D11"/>
  <c r="D50"/>
  <c r="D49" s="1"/>
  <c r="C50"/>
  <c r="C49" s="1"/>
  <c r="C29" l="1"/>
  <c r="C38"/>
  <c r="C43"/>
  <c r="C26"/>
  <c r="C25" s="1"/>
  <c r="C11"/>
  <c r="C10" s="1"/>
  <c r="C36"/>
  <c r="C33"/>
  <c r="C13"/>
  <c r="D45"/>
  <c r="D29"/>
  <c r="D13"/>
  <c r="C28" l="1"/>
  <c r="C42"/>
  <c r="D28"/>
  <c r="C9" l="1"/>
  <c r="C64" s="1"/>
  <c r="D43"/>
  <c r="D18"/>
  <c r="D42" l="1"/>
  <c r="D10" l="1"/>
  <c r="D26"/>
  <c r="D25" s="1"/>
  <c r="D36"/>
  <c r="D39"/>
  <c r="D38" s="1"/>
  <c r="D9" l="1"/>
  <c r="D64" s="1"/>
</calcChain>
</file>

<file path=xl/sharedStrings.xml><?xml version="1.0" encoding="utf-8"?>
<sst xmlns="http://schemas.openxmlformats.org/spreadsheetml/2006/main" count="119" uniqueCount="117">
  <si>
    <t>Налоги на прибыль, доходы</t>
  </si>
  <si>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</si>
  <si>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</si>
  <si>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</si>
  <si>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</si>
  <si>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</si>
  <si>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Коды бюджетной  классификации РФ</t>
  </si>
  <si>
    <t>Штрафы, санкции, возмещение ущерба</t>
  </si>
  <si>
    <t>Единый налог на вмененный доход для отдельных видов деятельности</t>
  </si>
  <si>
    <t>Доходы от продажи материальных и нематериальных активов</t>
  </si>
  <si>
    <t>ВСЕГО ДОХОДОВ:</t>
  </si>
  <si>
    <t>Безвозмездные поступления от других бюджетов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</si>
  <si>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 </t>
  </si>
  <si>
    <t>Единый сельскохозяйственный налог</t>
  </si>
  <si>
    <t>Доходы, получаемые в виде арендной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</si>
  <si>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</si>
  <si>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</si>
  <si>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(тыс. рублей)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</si>
  <si>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</si>
  <si>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</si>
  <si>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, в том числе:</t>
  </si>
  <si>
    <t>Доходы от реализации имущества, находящегося в государственной и муниципальной собственности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</si>
  <si>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БЕЗВОЗМЕЗДНЫЕ ПОСТУПЛЕНИЯ </t>
  </si>
  <si>
    <t>Налог, взимаемый в связи с применением упрощенной системы налогообложения</t>
  </si>
  <si>
    <t>Субвенции местным бюджетам на проведение ремонта жилых помещений, собственниками которых являются дети - сироты и дети, оставшиеся без попечения родителей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</si>
  <si>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</si>
  <si>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</si>
  <si>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</si>
  <si>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</si>
  <si>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227' и 228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</si>
  <si>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</si>
  <si>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Государственная пошлина</t>
  </si>
  <si>
    <t xml:space="preserve">Приложение 1 </t>
  </si>
  <si>
    <t>к пояснительной записке</t>
  </si>
  <si>
    <t>Субвенции местным бюджетам на осуществление переданных отдельных государственных полномочий по регистрации коллективных договоров</t>
  </si>
  <si>
    <t>Налоги на товары (работы, услуги), реализуемые на территории Российской Федерации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</si>
  <si>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плата за наем муниципального жилья</t>
  </si>
  <si>
    <t>901 2 02 03024 05 0000 151</t>
  </si>
  <si>
    <t>902  2 02 03024 05 0000 151</t>
  </si>
  <si>
    <t>992 2 02 03015 05 0000 151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</si>
  <si>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</si>
  <si>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ВОЗВРАТ ОСТАТКОВ СУБСИДИЙ, СУБВЕНЦИЙ И ИНЫХ МЕЖБЮДЖЕТНЫХ ТРАНСФЕРТОВ, ИМЕЮЩИХ ЦЕЛЕВОЕ НАЗНАЧЕНИЕ, ПРОШЛЫХ ЛЕТ</t>
  </si>
  <si>
    <t>901 2 02 03020 05 0000 151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</si>
  <si>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</si>
  <si>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</si>
  <si>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Субвенции местным бюджетам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</si>
  <si>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</si>
  <si>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</si>
  <si>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</si>
  <si>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901 2 02 03007 05 0000 151</t>
  </si>
  <si>
    <t>Субвенция по составлению списков кандидатов в присяжные заседатели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</si>
  <si>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</si>
  <si>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</si>
  <si>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плата по договору на установку и эксплуатацию рекламной конструкции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</si>
  <si>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</si>
  <si>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</si>
  <si>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продажи земельных участков,  государственная  собственность на которые не разграничена и которые расположены в границах сельских поселений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</si>
  <si>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</si>
  <si>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</si>
  <si>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Наименование доходов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</si>
  <si>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</si>
  <si>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</si>
  <si>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</si>
  <si>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</si>
  <si>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1 03 00000 00 0000 000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</si>
  <si>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</si>
  <si>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</si>
  <si>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</si>
  <si>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</si>
  <si>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 xml:space="preserve"> 1 05 00000 00 0000 000</t>
  </si>
  <si>
    <t xml:space="preserve"> 1 05 01000 00 0000 110</t>
  </si>
  <si>
    <t xml:space="preserve"> 1 05 02000 02 0000 110</t>
  </si>
  <si>
    <t xml:space="preserve"> 1 05 03000 01 0000 110</t>
  </si>
  <si>
    <t xml:space="preserve"> 1 08 00000 00 0000 000</t>
  </si>
  <si>
    <t xml:space="preserve"> 1 08 03000 01 0000 110 </t>
  </si>
  <si>
    <t xml:space="preserve"> 1 08 03010 01 0000 110 </t>
  </si>
  <si>
    <t xml:space="preserve"> 1 11 00000 00 0000 000</t>
  </si>
  <si>
    <t xml:space="preserve"> 1 11 05000 00 0000 120</t>
  </si>
  <si>
    <t xml:space="preserve"> 111 05010 00 0000 120</t>
  </si>
  <si>
    <t xml:space="preserve"> 111 05025 05 0000 120</t>
  </si>
  <si>
    <t xml:space="preserve"> 1 11 05075 05 0000 120</t>
  </si>
  <si>
    <t xml:space="preserve"> 1 11 09000 00 0000 120</t>
  </si>
  <si>
    <t xml:space="preserve"> 1 11 09045 05 0005 120</t>
  </si>
  <si>
    <t xml:space="preserve"> 1 11 09045 05 0006 120</t>
  </si>
  <si>
    <t xml:space="preserve"> 1 12 00000 00 0000 000</t>
  </si>
  <si>
    <t xml:space="preserve"> 1 12 01000 01 0000 120</t>
  </si>
  <si>
    <t xml:space="preserve"> 1 13 00000 00 0000 000</t>
  </si>
  <si>
    <t xml:space="preserve"> 1 13 01000 00 0000 130</t>
  </si>
  <si>
    <t xml:space="preserve"> 1 13 01995 05 0000 130</t>
  </si>
  <si>
    <t xml:space="preserve"> 1 14 00000 00 0000 000</t>
  </si>
  <si>
    <t xml:space="preserve"> 1 14 02000 00 0000 000</t>
  </si>
  <si>
    <t xml:space="preserve"> 1 14 02053 05 0000 410</t>
  </si>
  <si>
    <t xml:space="preserve"> 1 14 06000 00 0000 430</t>
  </si>
  <si>
    <t xml:space="preserve"> 1 14 06013 10 0000 430</t>
  </si>
  <si>
    <t xml:space="preserve"> 1 16 00000 00 0000 000</t>
  </si>
  <si>
    <t xml:space="preserve"> 1 14 06025 05 0000 430</t>
  </si>
  <si>
    <t xml:space="preserve"> 2 00 00000 00 0000 000</t>
  </si>
  <si>
    <t xml:space="preserve"> 2 02 00000 00 0000 000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</si>
  <si>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</si>
  <si>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</si>
  <si>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2 18 00000 00 0000 000</t>
  </si>
  <si>
    <t>2 19 00000 00 0000 000</t>
  </si>
  <si>
    <t xml:space="preserve"> 1 13 02995 05 0000 130</t>
  </si>
  <si>
    <t>Прочие доходы от компенсации затрат бюджетов муниципальных районов</t>
  </si>
  <si>
    <t xml:space="preserve"> 1 07 00000 00 0000 000</t>
  </si>
  <si>
    <t>Налоги, сборы и регулярные платежи за пользование природными ресурсами</t>
  </si>
  <si>
    <t>Налог на добычу общераспространенных полезных ископаемых</t>
  </si>
  <si>
    <t>1 07 01020 01 0000 110</t>
  </si>
  <si>
    <t>Иформация о доходах бюджета МО «Колпашевский район»                                                                          на 2019 год</t>
  </si>
  <si>
    <t>Оценка 2018</t>
  </si>
  <si>
    <t>Прогноз 2019</t>
  </si>
  <si>
    <t xml:space="preserve"> 1 05 04000 01 0000 110</t>
  </si>
  <si>
    <t>Налог, взимаемый в связи с применением патентной системы налогообложения</t>
  </si>
  <si>
    <t>2 02 40000 00 0000 150</t>
  </si>
  <si>
    <t xml:space="preserve"> 2 02 30000 00 0000 150</t>
  </si>
  <si>
    <t xml:space="preserve"> 2 02 20000 00 0000 150</t>
  </si>
  <si>
    <t xml:space="preserve"> 2 02 10000 00 0000 150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</si>
</sst>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_ ;\-#,##0.0\ "/>
    <numFmt numFmtId="166" formatCode="?"/>
    <numFmt numFmtId="167" formatCode="0.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6" fillId="0" borderId="0" xfId="0" applyFont="1"/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6" fillId="0" borderId="0" xfId="0" applyFont="1" applyBorder="1"/>
    <xf numFmtId="0" fontId="9" fillId="0" borderId="0" xfId="0" applyFont="1"/>
    <xf numFmtId="0" fontId="5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/>
    <xf numFmtId="164" fontId="5" fillId="0" borderId="1" xfId="0" applyNumberFormat="1" applyFont="1" applyFill="1" applyBorder="1" applyAlignment="1"/>
    <xf numFmtId="164" fontId="5" fillId="0" borderId="2" xfId="0" applyNumberFormat="1" applyFont="1" applyFill="1" applyBorder="1" applyAlignment="1"/>
    <xf numFmtId="164" fontId="2" fillId="0" borderId="2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/>
    <xf numFmtId="0" fontId="12" fillId="2" borderId="1" xfId="0" applyFont="1" applyFill="1" applyBorder="1" applyAlignment="1">
      <alignment horizontal="justify" vertical="top" wrapText="1"/>
    </xf>
    <xf numFmtId="165" fontId="12" fillId="2" borderId="1" xfId="1" applyNumberFormat="1" applyFont="1" applyFill="1" applyBorder="1" applyAlignment="1"/>
    <xf numFmtId="165" fontId="10" fillId="2" borderId="1" xfId="1" applyNumberFormat="1" applyFont="1" applyFill="1" applyBorder="1" applyAlignment="1"/>
    <xf numFmtId="0" fontId="10" fillId="2" borderId="1" xfId="0" applyFont="1" applyFill="1" applyBorder="1" applyAlignment="1">
      <alignment horizontal="justify" vertical="top" wrapText="1"/>
    </xf>
    <xf numFmtId="164" fontId="11" fillId="0" borderId="1" xfId="0" applyNumberFormat="1" applyFont="1" applyFill="1" applyBorder="1"/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1" fontId="2" fillId="2" borderId="1" xfId="0" applyNumberFormat="1" applyFont="1" applyFill="1" applyBorder="1" applyAlignment="1">
      <alignment horizontal="center" vertical="top"/>
    </xf>
    <xf numFmtId="1" fontId="5" fillId="2" borderId="1" xfId="0" applyNumberFormat="1" applyFont="1" applyFill="1" applyBorder="1" applyAlignment="1">
      <alignment horizontal="center" vertical="top"/>
    </xf>
    <xf numFmtId="1" fontId="11" fillId="2" borderId="1" xfId="0" applyNumberFormat="1" applyFont="1" applyFill="1" applyBorder="1" applyAlignment="1">
      <alignment horizontal="center" vertical="top"/>
    </xf>
    <xf numFmtId="1" fontId="2" fillId="2" borderId="2" xfId="0" applyNumberFormat="1" applyFont="1" applyFill="1" applyBorder="1" applyAlignment="1">
      <alignment horizontal="center" vertical="top"/>
    </xf>
    <xf numFmtId="1" fontId="12" fillId="2" borderId="1" xfId="0" applyNumberFormat="1" applyFont="1" applyFill="1" applyBorder="1" applyAlignment="1">
      <alignment horizontal="center" vertical="top"/>
    </xf>
    <xf numFmtId="1" fontId="10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top" wrapText="1"/>
    </xf>
    <xf numFmtId="1" fontId="10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10" fillId="2" borderId="1" xfId="0" applyNumberFormat="1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justify" vertical="center" wrapText="1"/>
    </xf>
    <xf numFmtId="166" fontId="10" fillId="0" borderId="1" xfId="0" applyNumberFormat="1" applyFont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horizontal="right"/>
    </xf>
    <xf numFmtId="167" fontId="5" fillId="0" borderId="1" xfId="0" applyNumberFormat="1" applyFont="1" applyFill="1" applyBorder="1" applyAlignment="1">
      <alignment horizontal="right"/>
    </xf>
    <xf numFmtId="167" fontId="5" fillId="2" borderId="1" xfId="0" applyNumberFormat="1" applyFont="1" applyFill="1" applyBorder="1" applyAlignment="1">
      <alignment horizontal="right" wrapText="1"/>
    </xf>
    <xf numFmtId="167" fontId="10" fillId="2" borderId="1" xfId="0" applyNumberFormat="1" applyFont="1" applyFill="1" applyBorder="1" applyAlignment="1">
      <alignment horizontal="right" wrapText="1"/>
    </xf>
    <xf numFmtId="167" fontId="10" fillId="0" borderId="1" xfId="0" applyNumberFormat="1" applyFont="1" applyBorder="1" applyAlignment="1">
      <alignment horizontal="right" wrapText="1"/>
    </xf>
    <xf numFmtId="167" fontId="5" fillId="2" borderId="2" xfId="0" applyNumberFormat="1" applyFont="1" applyFill="1" applyBorder="1" applyAlignment="1">
      <alignment horizontal="right" wrapText="1"/>
    </xf>
    <xf numFmtId="167" fontId="2" fillId="0" borderId="2" xfId="0" applyNumberFormat="1" applyFont="1" applyFill="1" applyBorder="1" applyAlignment="1">
      <alignment horizontal="right"/>
    </xf>
    <xf numFmtId="167" fontId="12" fillId="2" borderId="1" xfId="1" applyNumberFormat="1" applyFont="1" applyFill="1" applyBorder="1" applyAlignment="1">
      <alignment horizontal="right"/>
    </xf>
    <xf numFmtId="167" fontId="12" fillId="2" borderId="1" xfId="0" applyNumberFormat="1" applyFont="1" applyFill="1" applyBorder="1" applyAlignment="1">
      <alignment horizontal="right" wrapText="1"/>
    </xf>
    <xf numFmtId="167" fontId="11" fillId="0" borderId="1" xfId="0" applyNumberFormat="1" applyFont="1" applyFill="1" applyBorder="1" applyAlignment="1">
      <alignment horizontal="right"/>
    </xf>
    <xf numFmtId="0" fontId="12" fillId="2" borderId="1" xfId="0" applyNumberFormat="1" applyFont="1" applyFill="1" applyBorder="1" applyAlignment="1">
      <alignment horizontal="justify" vertical="top" wrapText="1"/>
    </xf>
    <xf numFmtId="167" fontId="11" fillId="2" borderId="1" xfId="0" applyNumberFormat="1" applyFont="1" applyFill="1" applyBorder="1" applyAlignment="1">
      <alignment horizontal="right" wrapText="1"/>
    </xf>
    <xf numFmtId="164" fontId="11" fillId="0" borderId="1" xfId="0" applyNumberFormat="1" applyFont="1" applyFill="1" applyBorder="1" applyAlignment="1"/>
    <xf numFmtId="164" fontId="5" fillId="2" borderId="2" xfId="0" applyNumberFormat="1" applyFont="1" applyFill="1" applyBorder="1" applyAlignment="1"/>
    <xf numFmtId="0" fontId="5" fillId="2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F76"/>
  <sheetViews>
    <sheetView tabSelected="1" topLeftCell="A34" workbookViewId="0">
      <selection activeCell="B61" sqref="B61"/>
    </sheetView>
  </sheetViews>
  <sheetFormatPr defaultColWidth="9.140625" defaultRowHeight="15.75"/>
  <cols>
    <col min="1" max="1" width="23.5703125" style="21" customWidth="1"/>
    <col min="2" max="2" width="55.28515625" style="41" customWidth="1"/>
    <col min="3" max="3" width="12.140625" style="41" customWidth="1"/>
    <col min="4" max="4" width="10.85546875" style="14" customWidth="1"/>
    <col min="5" max="5" width="12.85546875" style="1" customWidth="1"/>
    <col min="6" max="6" width="26.85546875" style="1" customWidth="1"/>
    <col min="7" max="16384" width="9.140625" style="1"/>
  </cols>
  <sheetData>
    <row r="1" spans="1:6">
      <c r="B1" s="61" t="s">
        <v>32</v>
      </c>
      <c r="C1" s="61"/>
      <c r="D1" s="61"/>
    </row>
    <row r="2" spans="1:6">
      <c r="B2" s="61" t="s">
        <v>33</v>
      </c>
      <c r="C2" s="61"/>
      <c r="D2" s="61"/>
    </row>
    <row r="4" spans="1:6" s="7" customFormat="1" ht="41.25" customHeight="1">
      <c r="A4" s="62" t="s">
        <v>108</v>
      </c>
      <c r="B4" s="62"/>
      <c r="C4" s="62"/>
      <c r="D4" s="62"/>
    </row>
    <row r="5" spans="1:6" ht="17.25" customHeight="1">
      <c r="A5" s="22"/>
      <c r="B5" s="22"/>
      <c r="C5" s="22"/>
      <c r="D5" s="8" t="s">
        <v>17</v>
      </c>
    </row>
    <row r="6" spans="1:6" ht="29.25" customHeight="1">
      <c r="A6" s="63" t="s">
        <v>6</v>
      </c>
      <c r="B6" s="65" t="s">
        <v>59</v>
      </c>
      <c r="C6" s="63" t="s">
        <v>109</v>
      </c>
      <c r="D6" s="66" t="s">
        <v>110</v>
      </c>
      <c r="E6" s="2"/>
      <c r="F6" s="3"/>
    </row>
    <row r="7" spans="1:6" ht="29.25" customHeight="1">
      <c r="A7" s="64"/>
      <c r="B7" s="65"/>
      <c r="C7" s="64"/>
      <c r="D7" s="66"/>
      <c r="E7" s="2"/>
      <c r="F7" s="3"/>
    </row>
    <row r="8" spans="1:6" ht="15.75" customHeight="1">
      <c r="A8" s="23">
        <v>1</v>
      </c>
      <c r="B8" s="23">
        <v>2</v>
      </c>
      <c r="C8" s="23">
        <v>3</v>
      </c>
      <c r="D8" s="9">
        <v>4</v>
      </c>
      <c r="E8" s="2"/>
      <c r="F8" s="2"/>
    </row>
    <row r="9" spans="1:6" s="5" customFormat="1" ht="18" customHeight="1">
      <c r="A9" s="24" t="s">
        <v>60</v>
      </c>
      <c r="B9" s="31" t="s">
        <v>28</v>
      </c>
      <c r="C9" s="47">
        <f>SUM(C10+C13+C18+C25 +C28+C36+C42+C48 +C38+C23)</f>
        <v>276358.80000000005</v>
      </c>
      <c r="D9" s="47">
        <f>SUM(D10+D13+D18+D25 +D28+D36+D42+D48 +D38+D23)</f>
        <v>285378</v>
      </c>
      <c r="E9" s="4"/>
      <c r="F9" s="4"/>
    </row>
    <row r="10" spans="1:6" s="5" customFormat="1">
      <c r="A10" s="24" t="s">
        <v>61</v>
      </c>
      <c r="B10" s="32" t="s">
        <v>0</v>
      </c>
      <c r="C10" s="47">
        <f>SUM(C11:C11)</f>
        <v>228428.2</v>
      </c>
      <c r="D10" s="10">
        <f>SUM(D11:D11)</f>
        <v>237346.6</v>
      </c>
      <c r="E10" s="4"/>
      <c r="F10" s="4"/>
    </row>
    <row r="11" spans="1:6">
      <c r="A11" s="25" t="s">
        <v>62</v>
      </c>
      <c r="B11" s="33" t="s">
        <v>1</v>
      </c>
      <c r="C11" s="48">
        <f>SUM(C12)</f>
        <v>228428.2</v>
      </c>
      <c r="D11" s="11">
        <f>SUM(D12)</f>
        <v>237346.6</v>
      </c>
      <c r="E11" s="6"/>
      <c r="F11" s="6"/>
    </row>
    <row r="12" spans="1:6" ht="82.5" customHeight="1">
      <c r="A12" s="25" t="s">
        <v>63</v>
      </c>
      <c r="B12" s="33" t="s">
        <v>29</v>
      </c>
      <c r="C12" s="49">
        <v>228428.2</v>
      </c>
      <c r="D12" s="11">
        <v>237346.6</v>
      </c>
      <c r="E12" s="6"/>
      <c r="F12" s="6"/>
    </row>
    <row r="13" spans="1:6" ht="32.25" customHeight="1">
      <c r="A13" s="26" t="s">
        <v>64</v>
      </c>
      <c r="B13" s="34" t="s">
        <v>35</v>
      </c>
      <c r="C13" s="47">
        <f>SUM(C14:C16)+C17</f>
        <v>1870.4</v>
      </c>
      <c r="D13" s="10">
        <f>SUM(D14:D16)+D17</f>
        <v>2280</v>
      </c>
      <c r="E13" s="6"/>
      <c r="F13" s="6"/>
    </row>
    <row r="14" spans="1:6" ht="80.25" customHeight="1">
      <c r="A14" s="25" t="s">
        <v>65</v>
      </c>
      <c r="B14" s="35" t="s">
        <v>46</v>
      </c>
      <c r="C14" s="49">
        <v>707.6</v>
      </c>
      <c r="D14" s="11">
        <v>1002</v>
      </c>
      <c r="E14" s="6"/>
      <c r="F14" s="6"/>
    </row>
    <row r="15" spans="1:6" ht="111.75" customHeight="1">
      <c r="A15" s="25" t="s">
        <v>66</v>
      </c>
      <c r="B15" s="35" t="s">
        <v>47</v>
      </c>
      <c r="C15" s="49">
        <v>5.0999999999999996</v>
      </c>
      <c r="D15" s="11">
        <v>7</v>
      </c>
      <c r="E15" s="6"/>
      <c r="F15" s="6"/>
    </row>
    <row r="16" spans="1:6" ht="81.75" customHeight="1">
      <c r="A16" s="25" t="s">
        <v>67</v>
      </c>
      <c r="B16" s="35" t="s">
        <v>48</v>
      </c>
      <c r="C16" s="49">
        <v>1294.4000000000001</v>
      </c>
      <c r="D16" s="11">
        <v>1472</v>
      </c>
      <c r="E16" s="6"/>
      <c r="F16" s="6"/>
    </row>
    <row r="17" spans="1:6" ht="81.75" customHeight="1">
      <c r="A17" s="25" t="s">
        <v>68</v>
      </c>
      <c r="B17" s="35" t="s">
        <v>52</v>
      </c>
      <c r="C17" s="49">
        <v>-136.69999999999999</v>
      </c>
      <c r="D17" s="11">
        <v>-201</v>
      </c>
      <c r="E17" s="6"/>
      <c r="F17" s="6"/>
    </row>
    <row r="18" spans="1:6">
      <c r="A18" s="24" t="s">
        <v>69</v>
      </c>
      <c r="B18" s="32" t="s">
        <v>2</v>
      </c>
      <c r="C18" s="47">
        <f>SUM(C19:C22)</f>
        <v>26390.000000000004</v>
      </c>
      <c r="D18" s="10">
        <f>SUM(D19:D21)</f>
        <v>27360.400000000001</v>
      </c>
      <c r="E18" s="6"/>
      <c r="F18" s="6"/>
    </row>
    <row r="19" spans="1:6" ht="30" customHeight="1">
      <c r="A19" s="25" t="s">
        <v>70</v>
      </c>
      <c r="B19" s="33" t="s">
        <v>23</v>
      </c>
      <c r="C19" s="49">
        <v>9400</v>
      </c>
      <c r="D19" s="11">
        <v>9747.7999999999993</v>
      </c>
      <c r="E19" s="6"/>
      <c r="F19" s="6"/>
    </row>
    <row r="20" spans="1:6" ht="31.5">
      <c r="A20" s="25" t="s">
        <v>71</v>
      </c>
      <c r="B20" s="33" t="s">
        <v>8</v>
      </c>
      <c r="C20" s="49">
        <v>16891.2</v>
      </c>
      <c r="D20" s="11">
        <v>17516.2</v>
      </c>
      <c r="E20" s="6"/>
      <c r="F20" s="6"/>
    </row>
    <row r="21" spans="1:6">
      <c r="A21" s="25" t="s">
        <v>72</v>
      </c>
      <c r="B21" s="33" t="s">
        <v>13</v>
      </c>
      <c r="C21" s="49">
        <v>97.4</v>
      </c>
      <c r="D21" s="11">
        <v>96.4</v>
      </c>
      <c r="E21" s="6"/>
      <c r="F21" s="6"/>
    </row>
    <row r="22" spans="1:6" ht="31.5">
      <c r="A22" s="25" t="s">
        <v>111</v>
      </c>
      <c r="B22" s="33" t="s">
        <v>112</v>
      </c>
      <c r="C22" s="49">
        <v>1.4</v>
      </c>
      <c r="D22" s="11"/>
      <c r="E22" s="6"/>
      <c r="F22" s="6"/>
    </row>
    <row r="23" spans="1:6" ht="31.5">
      <c r="A23" s="24" t="s">
        <v>104</v>
      </c>
      <c r="B23" s="34" t="s">
        <v>105</v>
      </c>
      <c r="C23" s="58">
        <f>C24</f>
        <v>30.8</v>
      </c>
      <c r="D23" s="59"/>
      <c r="E23" s="6"/>
      <c r="F23" s="6"/>
    </row>
    <row r="24" spans="1:6" ht="31.5">
      <c r="A24" s="25" t="s">
        <v>107</v>
      </c>
      <c r="B24" s="33" t="s">
        <v>106</v>
      </c>
      <c r="C24" s="49">
        <v>30.8</v>
      </c>
      <c r="D24" s="11"/>
      <c r="E24" s="6"/>
      <c r="F24" s="6"/>
    </row>
    <row r="25" spans="1:6">
      <c r="A25" s="24" t="s">
        <v>73</v>
      </c>
      <c r="B25" s="32" t="s">
        <v>31</v>
      </c>
      <c r="C25" s="47">
        <f>SUM(C26)</f>
        <v>3913.7</v>
      </c>
      <c r="D25" s="10">
        <f>SUM(D26)</f>
        <v>4058</v>
      </c>
      <c r="E25" s="6"/>
      <c r="F25" s="6"/>
    </row>
    <row r="26" spans="1:6" ht="35.25" customHeight="1">
      <c r="A26" s="25" t="s">
        <v>74</v>
      </c>
      <c r="B26" s="33" t="s">
        <v>12</v>
      </c>
      <c r="C26" s="48">
        <f>SUM(C27)</f>
        <v>3913.7</v>
      </c>
      <c r="D26" s="11">
        <f>SUM(D27)</f>
        <v>4058</v>
      </c>
      <c r="E26" s="6"/>
      <c r="F26" s="6"/>
    </row>
    <row r="27" spans="1:6" ht="49.5" customHeight="1">
      <c r="A27" s="25" t="s">
        <v>75</v>
      </c>
      <c r="B27" s="36" t="s">
        <v>30</v>
      </c>
      <c r="C27" s="50">
        <v>3913.7</v>
      </c>
      <c r="D27" s="11">
        <v>4058</v>
      </c>
      <c r="E27" s="6"/>
      <c r="F27" s="6"/>
    </row>
    <row r="28" spans="1:6" s="5" customFormat="1" ht="32.25" customHeight="1">
      <c r="A28" s="24" t="s">
        <v>76</v>
      </c>
      <c r="B28" s="37" t="s">
        <v>3</v>
      </c>
      <c r="C28" s="47">
        <f xml:space="preserve"> C29+C33</f>
        <v>7990</v>
      </c>
      <c r="D28" s="10">
        <f xml:space="preserve"> D29+D33</f>
        <v>6682</v>
      </c>
      <c r="E28" s="4"/>
      <c r="F28" s="4"/>
    </row>
    <row r="29" spans="1:6" s="5" customFormat="1" ht="97.5" customHeight="1">
      <c r="A29" s="25" t="s">
        <v>77</v>
      </c>
      <c r="B29" s="35" t="s">
        <v>20</v>
      </c>
      <c r="C29" s="48">
        <f>SUM(C30++C31+C32)</f>
        <v>7729</v>
      </c>
      <c r="D29" s="11">
        <f>SUM(D30++D31+D32)</f>
        <v>6415</v>
      </c>
      <c r="E29" s="4"/>
      <c r="F29" s="4"/>
    </row>
    <row r="30" spans="1:6" s="5" customFormat="1" ht="81" customHeight="1">
      <c r="A30" s="25" t="s">
        <v>78</v>
      </c>
      <c r="B30" s="35" t="s">
        <v>14</v>
      </c>
      <c r="C30" s="49">
        <v>5790</v>
      </c>
      <c r="D30" s="11">
        <v>5226</v>
      </c>
      <c r="E30" s="4"/>
      <c r="F30" s="4"/>
    </row>
    <row r="31" spans="1:6" s="5" customFormat="1" ht="93.75" customHeight="1">
      <c r="A31" s="25" t="s">
        <v>79</v>
      </c>
      <c r="B31" s="35" t="s">
        <v>18</v>
      </c>
      <c r="C31" s="49">
        <v>125</v>
      </c>
      <c r="D31" s="11">
        <v>125</v>
      </c>
      <c r="E31" s="4"/>
      <c r="F31" s="4"/>
    </row>
    <row r="32" spans="1:6" s="5" customFormat="1" ht="47.25" customHeight="1">
      <c r="A32" s="25" t="s">
        <v>80</v>
      </c>
      <c r="B32" s="19" t="s">
        <v>55</v>
      </c>
      <c r="C32" s="50">
        <v>1814</v>
      </c>
      <c r="D32" s="11">
        <v>1064</v>
      </c>
      <c r="E32" s="4"/>
      <c r="F32" s="4"/>
    </row>
    <row r="33" spans="1:6" s="5" customFormat="1" ht="96.75" customHeight="1">
      <c r="A33" s="25" t="s">
        <v>81</v>
      </c>
      <c r="B33" s="46" t="s">
        <v>54</v>
      </c>
      <c r="C33" s="48">
        <f>C34+C35</f>
        <v>261</v>
      </c>
      <c r="D33" s="48">
        <f>D34+D35</f>
        <v>267</v>
      </c>
      <c r="E33" s="4"/>
      <c r="F33" s="4"/>
    </row>
    <row r="34" spans="1:6" s="5" customFormat="1" ht="112.5" customHeight="1">
      <c r="A34" s="25" t="s">
        <v>82</v>
      </c>
      <c r="B34" s="45" t="s">
        <v>53</v>
      </c>
      <c r="C34" s="51">
        <v>105</v>
      </c>
      <c r="D34" s="11">
        <v>105</v>
      </c>
      <c r="E34" s="4"/>
      <c r="F34" s="4"/>
    </row>
    <row r="35" spans="1:6" s="5" customFormat="1" ht="95.25" customHeight="1">
      <c r="A35" s="25" t="s">
        <v>83</v>
      </c>
      <c r="B35" s="35" t="s">
        <v>36</v>
      </c>
      <c r="C35" s="49">
        <v>156</v>
      </c>
      <c r="D35" s="11">
        <v>162</v>
      </c>
      <c r="E35" s="4"/>
      <c r="F35" s="4"/>
    </row>
    <row r="36" spans="1:6" s="5" customFormat="1" ht="17.25" customHeight="1">
      <c r="A36" s="24" t="s">
        <v>84</v>
      </c>
      <c r="B36" s="32" t="s">
        <v>4</v>
      </c>
      <c r="C36" s="47">
        <f>SUM(C37)</f>
        <v>414</v>
      </c>
      <c r="D36" s="10">
        <f>SUM(D37)</f>
        <v>414</v>
      </c>
      <c r="E36" s="4"/>
      <c r="F36" s="4"/>
    </row>
    <row r="37" spans="1:6" s="5" customFormat="1" ht="22.5" customHeight="1">
      <c r="A37" s="25" t="s">
        <v>85</v>
      </c>
      <c r="B37" s="33" t="s">
        <v>5</v>
      </c>
      <c r="C37" s="49">
        <v>414</v>
      </c>
      <c r="D37" s="11">
        <v>414</v>
      </c>
      <c r="E37" s="4"/>
      <c r="F37" s="4"/>
    </row>
    <row r="38" spans="1:6" s="5" customFormat="1" ht="30.75" customHeight="1">
      <c r="A38" s="24" t="s">
        <v>86</v>
      </c>
      <c r="B38" s="32" t="s">
        <v>25</v>
      </c>
      <c r="C38" s="47">
        <f>C39</f>
        <v>1171.7</v>
      </c>
      <c r="D38" s="10">
        <f>D39</f>
        <v>863.2</v>
      </c>
      <c r="E38" s="4"/>
      <c r="F38" s="4"/>
    </row>
    <row r="39" spans="1:6" s="5" customFormat="1" ht="18" customHeight="1">
      <c r="A39" s="25" t="s">
        <v>87</v>
      </c>
      <c r="B39" s="33" t="s">
        <v>26</v>
      </c>
      <c r="C39" s="48">
        <f>C40+C41</f>
        <v>1171.7</v>
      </c>
      <c r="D39" s="11">
        <f>D40</f>
        <v>863.2</v>
      </c>
      <c r="E39" s="4"/>
      <c r="F39" s="4"/>
    </row>
    <row r="40" spans="1:6" s="5" customFormat="1" ht="32.25" customHeight="1">
      <c r="A40" s="25" t="s">
        <v>88</v>
      </c>
      <c r="B40" s="33" t="s">
        <v>27</v>
      </c>
      <c r="C40" s="49">
        <v>860.5</v>
      </c>
      <c r="D40" s="11">
        <v>863.2</v>
      </c>
      <c r="E40" s="4"/>
      <c r="F40" s="4"/>
    </row>
    <row r="41" spans="1:6" s="5" customFormat="1" ht="32.25" customHeight="1">
      <c r="A41" s="25" t="s">
        <v>102</v>
      </c>
      <c r="B41" s="33" t="s">
        <v>103</v>
      </c>
      <c r="C41" s="49">
        <v>311.2</v>
      </c>
      <c r="D41" s="11"/>
      <c r="E41" s="4"/>
      <c r="F41" s="4"/>
    </row>
    <row r="42" spans="1:6" s="5" customFormat="1" ht="31.5" customHeight="1">
      <c r="A42" s="24" t="s">
        <v>89</v>
      </c>
      <c r="B42" s="32" t="s">
        <v>9</v>
      </c>
      <c r="C42" s="47">
        <f>SUM(C43+C45)</f>
        <v>100</v>
      </c>
      <c r="D42" s="10">
        <f>SUM(D43+D45)</f>
        <v>100</v>
      </c>
      <c r="E42" s="4"/>
      <c r="F42" s="4"/>
    </row>
    <row r="43" spans="1:6" s="5" customFormat="1" ht="93" customHeight="1">
      <c r="A43" s="25" t="s">
        <v>90</v>
      </c>
      <c r="B43" s="35" t="s">
        <v>21</v>
      </c>
      <c r="C43" s="48">
        <f>C44</f>
        <v>0</v>
      </c>
      <c r="D43" s="11">
        <f>D44</f>
        <v>0</v>
      </c>
      <c r="E43" s="4"/>
      <c r="F43" s="4"/>
    </row>
    <row r="44" spans="1:6" s="5" customFormat="1" ht="94.5" customHeight="1">
      <c r="A44" s="25" t="s">
        <v>91</v>
      </c>
      <c r="B44" s="35" t="s">
        <v>19</v>
      </c>
      <c r="C44" s="49">
        <v>0</v>
      </c>
      <c r="D44" s="11">
        <v>0</v>
      </c>
      <c r="E44" s="4"/>
      <c r="F44" s="4"/>
    </row>
    <row r="45" spans="1:6" s="5" customFormat="1" ht="33.75" customHeight="1">
      <c r="A45" s="25" t="s">
        <v>92</v>
      </c>
      <c r="B45" s="35" t="s">
        <v>57</v>
      </c>
      <c r="C45" s="11">
        <f>SUM(C46:C47)</f>
        <v>100</v>
      </c>
      <c r="D45" s="11">
        <f>SUM(D46:D47)</f>
        <v>100</v>
      </c>
      <c r="E45" s="4"/>
      <c r="F45" s="4"/>
    </row>
    <row r="46" spans="1:6" s="5" customFormat="1" ht="51" customHeight="1">
      <c r="A46" s="25" t="s">
        <v>93</v>
      </c>
      <c r="B46" s="38" t="s">
        <v>56</v>
      </c>
      <c r="C46" s="52">
        <v>100</v>
      </c>
      <c r="D46" s="60">
        <v>100</v>
      </c>
      <c r="E46" s="4"/>
      <c r="F46" s="4"/>
    </row>
    <row r="47" spans="1:6" s="5" customFormat="1" ht="63.75" customHeight="1">
      <c r="A47" s="25" t="s">
        <v>95</v>
      </c>
      <c r="B47" s="38" t="s">
        <v>58</v>
      </c>
      <c r="C47" s="52">
        <v>0</v>
      </c>
      <c r="D47" s="12">
        <v>0</v>
      </c>
      <c r="E47" s="4"/>
      <c r="F47" s="4"/>
    </row>
    <row r="48" spans="1:6" s="5" customFormat="1" ht="16.5" customHeight="1">
      <c r="A48" s="27" t="s">
        <v>94</v>
      </c>
      <c r="B48" s="39" t="s">
        <v>7</v>
      </c>
      <c r="C48" s="53">
        <v>6050</v>
      </c>
      <c r="D48" s="13">
        <v>6273.8</v>
      </c>
      <c r="E48" s="4"/>
      <c r="F48" s="4"/>
    </row>
    <row r="49" spans="1:6" s="5" customFormat="1" ht="16.5" customHeight="1">
      <c r="A49" s="24" t="s">
        <v>96</v>
      </c>
      <c r="B49" s="32" t="s">
        <v>22</v>
      </c>
      <c r="C49" s="47">
        <f>C50+C62+C63</f>
        <v>1376047.0999999999</v>
      </c>
      <c r="D49" s="47">
        <f>D50+D62+D63</f>
        <v>323028.7</v>
      </c>
      <c r="E49" s="4"/>
      <c r="F49" s="4"/>
    </row>
    <row r="50" spans="1:6" ht="31.5">
      <c r="A50" s="28" t="s">
        <v>97</v>
      </c>
      <c r="B50" s="16" t="s">
        <v>11</v>
      </c>
      <c r="C50" s="54">
        <f>C51+C53+C52+C61</f>
        <v>1380152.7</v>
      </c>
      <c r="D50" s="54">
        <f>D51+D53+D52+D61</f>
        <v>323028.7</v>
      </c>
    </row>
    <row r="51" spans="1:6" ht="31.5">
      <c r="A51" s="28" t="s">
        <v>116</v>
      </c>
      <c r="B51" s="16" t="s">
        <v>15</v>
      </c>
      <c r="C51" s="54">
        <v>278834.5</v>
      </c>
      <c r="D51" s="17">
        <v>217498.4</v>
      </c>
    </row>
    <row r="52" spans="1:6" ht="36" customHeight="1">
      <c r="A52" s="28" t="s">
        <v>115</v>
      </c>
      <c r="B52" s="57" t="s">
        <v>99</v>
      </c>
      <c r="C52" s="55">
        <v>291171</v>
      </c>
      <c r="D52" s="18"/>
    </row>
    <row r="53" spans="1:6" ht="31.5">
      <c r="A53" s="28" t="s">
        <v>114</v>
      </c>
      <c r="B53" s="16" t="s">
        <v>16</v>
      </c>
      <c r="C53" s="54">
        <v>711048.4</v>
      </c>
      <c r="D53" s="17">
        <v>44118</v>
      </c>
    </row>
    <row r="54" spans="1:6" ht="32.25" hidden="1" customHeight="1">
      <c r="A54" s="29" t="s">
        <v>49</v>
      </c>
      <c r="B54" s="19" t="s">
        <v>50</v>
      </c>
      <c r="C54" s="50"/>
      <c r="D54" s="18">
        <v>0</v>
      </c>
    </row>
    <row r="55" spans="1:6" ht="45.75" hidden="1" customHeight="1">
      <c r="A55" s="29" t="s">
        <v>39</v>
      </c>
      <c r="B55" s="19" t="s">
        <v>40</v>
      </c>
      <c r="C55" s="50"/>
      <c r="D55" s="18">
        <v>0</v>
      </c>
    </row>
    <row r="56" spans="1:6" ht="46.5" hidden="1" customHeight="1">
      <c r="A56" s="29" t="s">
        <v>42</v>
      </c>
      <c r="B56" s="19" t="s">
        <v>43</v>
      </c>
      <c r="C56" s="50"/>
      <c r="D56" s="18">
        <v>0</v>
      </c>
    </row>
    <row r="57" spans="1:6" ht="47.25" hidden="1">
      <c r="A57" s="29" t="s">
        <v>37</v>
      </c>
      <c r="B57" s="19" t="s">
        <v>34</v>
      </c>
      <c r="C57" s="50"/>
      <c r="D57" s="18">
        <v>0</v>
      </c>
    </row>
    <row r="58" spans="1:6" ht="47.25" hidden="1" customHeight="1">
      <c r="A58" s="29" t="s">
        <v>38</v>
      </c>
      <c r="B58" s="19" t="s">
        <v>44</v>
      </c>
      <c r="C58" s="50"/>
      <c r="D58" s="18">
        <v>0</v>
      </c>
    </row>
    <row r="59" spans="1:6" ht="188.25" hidden="1" customHeight="1">
      <c r="A59" s="29" t="s">
        <v>38</v>
      </c>
      <c r="B59" s="43" t="s">
        <v>45</v>
      </c>
      <c r="C59" s="50"/>
      <c r="D59" s="18">
        <v>0</v>
      </c>
    </row>
    <row r="60" spans="1:6" ht="45.75" hidden="1" customHeight="1">
      <c r="A60" s="29" t="s">
        <v>37</v>
      </c>
      <c r="B60" s="19" t="s">
        <v>24</v>
      </c>
      <c r="C60" s="50"/>
      <c r="D60" s="18">
        <v>0</v>
      </c>
    </row>
    <row r="61" spans="1:6">
      <c r="A61" s="28" t="s">
        <v>113</v>
      </c>
      <c r="B61" s="16" t="s">
        <v>98</v>
      </c>
      <c r="C61" s="55">
        <v>99098.8</v>
      </c>
      <c r="D61" s="17">
        <v>61412.3</v>
      </c>
    </row>
    <row r="62" spans="1:6" ht="80.25" customHeight="1">
      <c r="A62" s="42" t="s">
        <v>100</v>
      </c>
      <c r="B62" s="16" t="s">
        <v>51</v>
      </c>
      <c r="C62" s="55">
        <v>5142</v>
      </c>
      <c r="D62" s="20">
        <v>0</v>
      </c>
    </row>
    <row r="63" spans="1:6" ht="63" customHeight="1">
      <c r="A63" s="42" t="s">
        <v>101</v>
      </c>
      <c r="B63" s="44" t="s">
        <v>41</v>
      </c>
      <c r="C63" s="55">
        <v>-9247.6</v>
      </c>
      <c r="D63" s="20">
        <v>0</v>
      </c>
    </row>
    <row r="64" spans="1:6" ht="18" customHeight="1">
      <c r="A64" s="30"/>
      <c r="B64" s="40" t="s">
        <v>10</v>
      </c>
      <c r="C64" s="56">
        <f>C9+C49</f>
        <v>1652405.9</v>
      </c>
      <c r="D64" s="20">
        <f>D9+D49</f>
        <v>608406.69999999995</v>
      </c>
    </row>
    <row r="65" spans="4:4">
      <c r="D65" s="15"/>
    </row>
    <row r="66" spans="4:4">
      <c r="D66" s="15"/>
    </row>
    <row r="67" spans="4:4">
      <c r="D67" s="15"/>
    </row>
    <row r="68" spans="4:4">
      <c r="D68" s="15"/>
    </row>
    <row r="69" spans="4:4">
      <c r="D69" s="15"/>
    </row>
    <row r="70" spans="4:4">
      <c r="D70" s="15"/>
    </row>
    <row r="71" spans="4:4">
      <c r="D71" s="15"/>
    </row>
    <row r="72" spans="4:4">
      <c r="D72" s="15"/>
    </row>
    <row r="73" spans="4:4">
      <c r="D73" s="15"/>
    </row>
    <row r="74" spans="4:4">
      <c r="D74" s="15"/>
    </row>
    <row r="75" spans="4:4">
      <c r="D75" s="15"/>
    </row>
    <row r="76" spans="4:4">
      <c r="D76" s="15"/>
    </row>
  </sheetData>
  <mergeCells count="7">
    <mergeCell ref="B2:D2"/>
    <mergeCell ref="B1:D1"/>
    <mergeCell ref="A4:D4"/>
    <mergeCell ref="A6:A7"/>
    <mergeCell ref="B6:B7"/>
    <mergeCell ref="D6:D7"/>
    <mergeCell ref="C6:C7"/>
  </mergeCells>
  <phoneticPr fontId="0" type="noConversion"/>
  <pageMargins left="0.55118110236220474" right="0" top="0.9055118110236221" bottom="0.47244094488188981" header="0.43307086614173229" footer="0.27559055118110237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Наталья С. Черникова</cp:lastModifiedBy>
  <cp:lastPrinted>2018-11-01T05:23:33Z</cp:lastPrinted>
  <dcterms:created xsi:type="dcterms:W3CDTF">2004-09-11T05:05:19Z</dcterms:created>
  <dcterms:modified xsi:type="dcterms:W3CDTF">2018-11-01T05:23:35Z</dcterms:modified>
</cp:coreProperties>
</file>